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omments1.xml" ContentType="application/vnd.openxmlformats-officedocument.spreadsheetml.comments+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omments2.xml" ContentType="application/vnd.openxmlformats-officedocument.spreadsheetml.comments+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defaultThemeVersion="124226"/>
  <mc:AlternateContent xmlns:mc="http://schemas.openxmlformats.org/markup-compatibility/2006">
    <mc:Choice Requires="x15">
      <x15ac:absPath xmlns:x15ac="http://schemas.microsoft.com/office/spreadsheetml/2010/11/ac" url="S:\التقرير السنوي 2023م\النسخة العربية\الملحق الاحصائي\"/>
    </mc:Choice>
  </mc:AlternateContent>
  <xr:revisionPtr revIDLastSave="0" documentId="13_ncr:1_{CFABB427-1E0C-447A-A493-A31DAFA06025}" xr6:coauthVersionLast="36" xr6:coauthVersionMax="36" xr10:uidLastSave="{00000000-0000-0000-0000-000000000000}"/>
  <bookViews>
    <workbookView showHorizontalScroll="0" showVerticalScroll="0" xWindow="0" yWindow="0" windowWidth="28800" windowHeight="12225" tabRatio="924" firstSheet="30" activeTab="25" xr2:uid="{00000000-000D-0000-FFFF-FFFF00000000}"/>
  </bookViews>
  <sheets>
    <sheet name="الملحق الاحصائي " sheetId="240" r:id="rId1"/>
    <sheet name=" طلبات طرح وتنظيم أوراق المال" sheetId="241" r:id="rId2"/>
    <sheet name="إجمالي مبالغ طرح أوراق المال" sheetId="242" r:id="rId3"/>
    <sheet name="عدد المكتتبين الأفراد" sheetId="243" r:id="rId4"/>
    <sheet name="مبالغ اكتتاب الأفراد" sheetId="244" r:id="rId5"/>
    <sheet name="مجالس الإدارة بحسب صفة العضوية" sheetId="245" r:id="rId6"/>
    <sheet name="مؤشرات الصكوك وأدوات الدين" sheetId="246" r:id="rId7"/>
    <sheet name="عدد الصناديق العامة " sheetId="247" r:id="rId8"/>
    <sheet name="عدد مشتركين الصناديق العامة" sheetId="248" r:id="rId9"/>
    <sheet name="قيم أصول الصناديق العامة" sheetId="249" r:id="rId10"/>
    <sheet name=" الصناديق العامة حسب النطاق " sheetId="250" r:id="rId11"/>
    <sheet name="عدد الصناديق الخاصة حسب النوع " sheetId="251" r:id="rId12"/>
    <sheet name="عدد مشتركين الصناديق الخاصة" sheetId="252" r:id="rId13"/>
    <sheet name="قيم أصول الصناديق الخاصة" sheetId="253" r:id="rId14"/>
    <sheet name="عدد المحافظ الخاصة المدارة" sheetId="254" r:id="rId15"/>
    <sheet name=" إجمالي قيم الأصول المدارة " sheetId="255" r:id="rId16"/>
    <sheet name="تطور الاستثمار الأجنبي في السوق" sheetId="256" r:id="rId17"/>
    <sheet name="الإعلانات المنشورة على تداول" sheetId="257" r:id="rId18"/>
    <sheet name="المنشآت ذات الأغراض الخاصة" sheetId="258" r:id="rId19"/>
    <sheet name="عدد قرارات التراخيص حسب النوع" sheetId="259" r:id="rId20"/>
    <sheet name=" المؤسسات حسب خطاب ممارسة العمل" sheetId="260" r:id="rId21"/>
    <sheet name="عدد تراخيص أنشطة أعمال الأوراق " sheetId="261" r:id="rId22"/>
    <sheet name="عدد الموظفين ونسبة التوطين" sheetId="262" r:id="rId23"/>
    <sheet name="مؤسسات السوق حسب عدد الانشطة" sheetId="263" r:id="rId24"/>
    <sheet name="استثمارات مؤسسات السوق المالية" sheetId="264" r:id="rId25"/>
    <sheet name="مراجعات البيانات المالية" sheetId="265" r:id="rId26"/>
    <sheet name="قائمة الدخل مجمعة-مؤسسات السوق" sheetId="266" r:id="rId27"/>
    <sheet name="قائمةالمركزالمالي المجمعةمؤسسات" sheetId="267" r:id="rId28"/>
    <sheet name="قائمةالمركزالمالي المجمعةالتزام" sheetId="268" r:id="rId29"/>
    <sheet name="قائمةالمركزالمالي المجمعة ملكية" sheetId="269" r:id="rId30"/>
    <sheet name="تطورات الرقابة على التداولات" sheetId="270" r:id="rId31"/>
    <sheet name="عمليات البحث للتداولات المشتبهة" sheetId="271" r:id="rId32"/>
    <sheet name=" عدد الزيارات التفتيشية الهيئة" sheetId="272" r:id="rId33"/>
    <sheet name="نسب ملاحظات مهام التفتيش الدوري" sheetId="273" r:id="rId34"/>
    <sheet name="عدد أعمال مكافحة غسل الأموال" sheetId="274" r:id="rId35"/>
    <sheet name="ملاحظات تقرير مراجع الحسابات" sheetId="275" r:id="rId36"/>
    <sheet name="عدد الشركات التي نشرت قوائمها" sheetId="276" r:id="rId37"/>
    <sheet name="عدد قضايا مخالفة الانظمة" sheetId="277" r:id="rId38"/>
    <sheet name="عدد القضايا المنتهية " sheetId="278" r:id="rId39"/>
  </sheets>
  <calcPr calcId="191029"/>
</workbook>
</file>

<file path=xl/calcChain.xml><?xml version="1.0" encoding="utf-8"?>
<calcChain xmlns="http://schemas.openxmlformats.org/spreadsheetml/2006/main">
  <c r="AR22" i="266" l="1"/>
  <c r="H23" i="266" l="1"/>
  <c r="AP27" i="266"/>
  <c r="AP22" i="268"/>
  <c r="J23" i="254"/>
  <c r="F27" i="255"/>
  <c r="F26" i="255"/>
  <c r="J28" i="243"/>
  <c r="T45" i="277" l="1"/>
  <c r="D45" i="277"/>
  <c r="Z21" i="269" l="1"/>
  <c r="AQ17" i="266" l="1"/>
  <c r="F21" i="258" l="1"/>
  <c r="K21" i="258"/>
  <c r="D21" i="269" l="1"/>
  <c r="E21" i="269"/>
  <c r="F21" i="269"/>
  <c r="G21" i="269"/>
  <c r="H21" i="269"/>
  <c r="I21" i="269"/>
  <c r="J21" i="269"/>
  <c r="K21" i="269"/>
  <c r="L21" i="269"/>
  <c r="M21" i="269"/>
  <c r="N21" i="269"/>
  <c r="O21" i="269"/>
  <c r="P21" i="269"/>
  <c r="Q21" i="269"/>
  <c r="R21" i="269"/>
  <c r="S21" i="269"/>
  <c r="T21" i="269"/>
  <c r="U21" i="269"/>
  <c r="V21" i="269"/>
  <c r="W21" i="269"/>
  <c r="X21" i="269"/>
  <c r="Y21" i="269"/>
  <c r="AA21" i="269"/>
  <c r="AB21" i="269"/>
  <c r="AC21" i="269"/>
  <c r="AD21" i="269"/>
  <c r="AE21" i="269"/>
  <c r="AF21" i="269"/>
  <c r="K33" i="242" l="1"/>
  <c r="AR21" i="264" l="1"/>
  <c r="AR20" i="264"/>
  <c r="AR19" i="264"/>
  <c r="AR18" i="264"/>
  <c r="AR17" i="264"/>
  <c r="AR16" i="264"/>
  <c r="AK22" i="264"/>
  <c r="AD22" i="264"/>
  <c r="AR22" i="264" s="1"/>
  <c r="W22" i="264"/>
  <c r="P22" i="264"/>
  <c r="I22" i="264"/>
  <c r="AK21" i="269"/>
  <c r="AK22" i="268"/>
  <c r="AD22" i="268"/>
  <c r="W22" i="268"/>
  <c r="P22" i="268"/>
  <c r="I22" i="268"/>
  <c r="AK22" i="267"/>
  <c r="AR22" i="267" s="1"/>
  <c r="AD22" i="267"/>
  <c r="W22" i="267"/>
  <c r="P22" i="267"/>
  <c r="I22" i="267"/>
  <c r="AR26" i="266"/>
  <c r="AR25" i="266"/>
  <c r="AR24" i="266"/>
  <c r="AR21" i="266"/>
  <c r="AR20" i="266"/>
  <c r="AR19" i="266"/>
  <c r="AR18" i="266"/>
  <c r="AR17" i="266"/>
  <c r="AR16" i="266"/>
  <c r="AK28" i="266"/>
  <c r="AK27" i="266"/>
  <c r="AR27" i="266" s="1"/>
  <c r="AK23" i="266"/>
  <c r="AD27" i="266"/>
  <c r="AD23" i="266"/>
  <c r="AD28" i="266" s="1"/>
  <c r="W27" i="266"/>
  <c r="W23" i="266"/>
  <c r="W28" i="266" s="1"/>
  <c r="P27" i="266"/>
  <c r="P23" i="266"/>
  <c r="P28" i="266" s="1"/>
  <c r="I27" i="266"/>
  <c r="I23" i="266"/>
  <c r="I28" i="266" s="1"/>
  <c r="J12" i="243"/>
  <c r="AR28" i="266" l="1"/>
  <c r="AR23" i="266"/>
  <c r="I30" i="260"/>
  <c r="T45" i="278" l="1"/>
  <c r="K21" i="275"/>
  <c r="AR16" i="269"/>
  <c r="AR17" i="269"/>
  <c r="AR18" i="269"/>
  <c r="AR19" i="269"/>
  <c r="AR20" i="269"/>
  <c r="AR21" i="269"/>
  <c r="AR22" i="268"/>
  <c r="AR21" i="268"/>
  <c r="AR20" i="268"/>
  <c r="AR19" i="268"/>
  <c r="AR18" i="268"/>
  <c r="AR17" i="268"/>
  <c r="AR16" i="268"/>
  <c r="AR21" i="267"/>
  <c r="AR20" i="267"/>
  <c r="AR16" i="267"/>
  <c r="AR19" i="267"/>
  <c r="AR18" i="267"/>
  <c r="AR17" i="267"/>
  <c r="J25" i="265" l="1"/>
  <c r="I29" i="260" l="1"/>
  <c r="I28" i="260"/>
  <c r="I27" i="260"/>
  <c r="J21" i="258"/>
  <c r="I21" i="258"/>
  <c r="H21" i="258"/>
  <c r="G21" i="258"/>
  <c r="T26" i="257"/>
  <c r="S26" i="257"/>
  <c r="Q26" i="257"/>
  <c r="P26" i="257"/>
  <c r="O26" i="257"/>
  <c r="N26" i="257"/>
  <c r="M26" i="257"/>
  <c r="L26" i="257"/>
  <c r="K26" i="257"/>
  <c r="J26" i="257"/>
  <c r="I26" i="257"/>
  <c r="H26" i="257"/>
  <c r="G26" i="257"/>
  <c r="F26" i="257"/>
  <c r="E26" i="257"/>
  <c r="D26" i="257"/>
  <c r="C26" i="257"/>
  <c r="J23" i="255"/>
  <c r="J22" i="255"/>
  <c r="J21" i="255"/>
  <c r="J20" i="255"/>
  <c r="J19" i="255"/>
  <c r="J18" i="255"/>
  <c r="J17" i="255"/>
  <c r="J16" i="255"/>
  <c r="J15" i="255"/>
  <c r="J22" i="254"/>
  <c r="J21" i="254"/>
  <c r="J20" i="254"/>
  <c r="J19" i="254"/>
  <c r="J18" i="254"/>
  <c r="J17" i="254"/>
  <c r="J16" i="254"/>
  <c r="J15" i="254"/>
  <c r="P26" i="253"/>
  <c r="P25" i="253"/>
  <c r="P24" i="253"/>
  <c r="P23" i="253"/>
  <c r="P22" i="253"/>
  <c r="P21" i="253"/>
  <c r="P20" i="253"/>
  <c r="P19" i="253"/>
  <c r="P18" i="253"/>
  <c r="P17" i="253"/>
  <c r="P16" i="253"/>
  <c r="P15" i="253"/>
  <c r="P26" i="252"/>
  <c r="P25" i="252"/>
  <c r="P24" i="252"/>
  <c r="P23" i="252"/>
  <c r="P22" i="252"/>
  <c r="P21" i="252"/>
  <c r="P20" i="252"/>
  <c r="P19" i="252"/>
  <c r="P18" i="252"/>
  <c r="P17" i="252"/>
  <c r="P16" i="252"/>
  <c r="P15" i="252"/>
  <c r="P14" i="252"/>
  <c r="P27" i="251"/>
  <c r="P26" i="251"/>
  <c r="L54" i="250"/>
  <c r="L53" i="250"/>
  <c r="L51" i="250"/>
  <c r="L50" i="250"/>
  <c r="L49" i="250"/>
  <c r="L47" i="250"/>
  <c r="L46" i="250"/>
  <c r="L45" i="250"/>
  <c r="L44" i="250"/>
  <c r="L43" i="250"/>
  <c r="L42" i="250"/>
  <c r="L41" i="250"/>
  <c r="L40" i="250"/>
  <c r="L39" i="250"/>
  <c r="L38" i="250"/>
  <c r="L36" i="250"/>
  <c r="L35" i="250"/>
  <c r="L34" i="250"/>
  <c r="L33" i="250"/>
  <c r="L32" i="250"/>
  <c r="L31" i="250"/>
  <c r="L30" i="250"/>
  <c r="L29" i="250"/>
  <c r="L28" i="250"/>
  <c r="L27" i="250"/>
  <c r="L26" i="250"/>
  <c r="L25" i="250"/>
  <c r="L23" i="250"/>
  <c r="L22" i="250"/>
  <c r="L21" i="250"/>
  <c r="L20" i="250"/>
  <c r="L19" i="250"/>
  <c r="L18" i="250"/>
  <c r="L17" i="250"/>
  <c r="L16" i="250"/>
  <c r="L15" i="250"/>
  <c r="L14" i="250"/>
  <c r="N31" i="249"/>
  <c r="N30" i="249"/>
  <c r="N29" i="249"/>
  <c r="N28" i="249"/>
  <c r="N27" i="249"/>
  <c r="N26" i="249"/>
  <c r="N25" i="249"/>
  <c r="N24" i="249"/>
  <c r="N23" i="249"/>
  <c r="N22" i="249"/>
  <c r="N21" i="249"/>
  <c r="N20" i="249"/>
  <c r="N19" i="249"/>
  <c r="N18" i="249"/>
  <c r="N17" i="249"/>
  <c r="N16" i="249"/>
  <c r="N15" i="249"/>
  <c r="N28" i="248"/>
  <c r="N27" i="248"/>
  <c r="N26" i="248"/>
  <c r="N25" i="248"/>
  <c r="N24" i="248"/>
  <c r="N23" i="248"/>
  <c r="N22" i="248"/>
  <c r="N21" i="248"/>
  <c r="N20" i="248"/>
  <c r="N19" i="248"/>
  <c r="N18" i="248"/>
  <c r="N17" i="248"/>
  <c r="N16" i="248"/>
  <c r="N15" i="248"/>
  <c r="N14" i="248"/>
  <c r="M31" i="247"/>
  <c r="M30" i="247"/>
  <c r="M29" i="247"/>
  <c r="M28" i="247"/>
  <c r="M27" i="247"/>
  <c r="M26" i="247"/>
  <c r="M25" i="247"/>
  <c r="M24" i="247"/>
  <c r="M23" i="247"/>
  <c r="M22" i="247"/>
  <c r="M21" i="247"/>
  <c r="M20" i="247"/>
  <c r="M19" i="247"/>
  <c r="M18" i="247"/>
  <c r="M17" i="247"/>
  <c r="M16" i="247"/>
  <c r="M15" i="247"/>
  <c r="I28" i="245"/>
  <c r="I27" i="245"/>
  <c r="I26" i="245"/>
  <c r="I25" i="245"/>
  <c r="I24" i="245"/>
  <c r="I23" i="245"/>
  <c r="I22" i="245"/>
  <c r="I21" i="245"/>
  <c r="I20" i="245"/>
  <c r="I19" i="245"/>
  <c r="I18" i="245"/>
  <c r="I17" i="245"/>
  <c r="I16" i="245"/>
  <c r="I15" i="245"/>
  <c r="I14" i="245"/>
  <c r="J32" i="244"/>
  <c r="J31" i="244"/>
  <c r="J30" i="244"/>
  <c r="J29" i="244"/>
  <c r="J28" i="244"/>
  <c r="J27" i="244"/>
  <c r="J26" i="244"/>
  <c r="J25" i="244"/>
  <c r="J24" i="244"/>
  <c r="J23" i="244"/>
  <c r="J22" i="244"/>
  <c r="J21" i="244"/>
  <c r="J20" i="244"/>
  <c r="J19" i="244"/>
  <c r="J18" i="244"/>
  <c r="J17" i="244"/>
  <c r="J16" i="244"/>
  <c r="J15" i="244"/>
  <c r="J27" i="243"/>
  <c r="J26" i="243"/>
  <c r="I25" i="243"/>
  <c r="H25" i="243"/>
  <c r="G25" i="243"/>
  <c r="F25" i="243"/>
  <c r="J24" i="243"/>
  <c r="J23" i="243"/>
  <c r="J22" i="243"/>
  <c r="J21" i="243"/>
  <c r="G20" i="243"/>
  <c r="J20" i="243" s="1"/>
  <c r="J19" i="243"/>
  <c r="J18" i="243"/>
  <c r="J17" i="243"/>
  <c r="J16" i="243"/>
  <c r="J15" i="243"/>
  <c r="J14" i="243"/>
  <c r="J13" i="243"/>
  <c r="J11" i="243"/>
  <c r="K32" i="242"/>
  <c r="K31" i="242"/>
  <c r="K30" i="242"/>
  <c r="K29" i="242"/>
  <c r="K28" i="242"/>
  <c r="K27" i="242"/>
  <c r="K26" i="242"/>
  <c r="K25" i="242"/>
  <c r="K24" i="242"/>
  <c r="K23" i="242"/>
  <c r="K22" i="242"/>
  <c r="K21" i="242"/>
  <c r="K20" i="242"/>
  <c r="K19" i="242"/>
  <c r="K18" i="242"/>
  <c r="K17" i="242"/>
  <c r="K16" i="242"/>
  <c r="J25" i="243" l="1"/>
  <c r="AQ16" i="264"/>
  <c r="AQ17" i="264"/>
  <c r="AQ18" i="264"/>
  <c r="AQ19" i="264"/>
  <c r="AQ20" i="264"/>
  <c r="AQ21" i="264"/>
  <c r="G30" i="271"/>
  <c r="G29" i="271"/>
  <c r="I24" i="273"/>
  <c r="S45" i="278" l="1"/>
  <c r="R45" i="278"/>
  <c r="Q45" i="278"/>
  <c r="P45" i="278"/>
  <c r="O45" i="278"/>
  <c r="N45" i="278"/>
  <c r="M45" i="278"/>
  <c r="L45" i="278"/>
  <c r="K45" i="278"/>
  <c r="J45" i="278"/>
  <c r="I45" i="278"/>
  <c r="H45" i="278"/>
  <c r="G45" i="278"/>
  <c r="F45" i="278"/>
  <c r="E45" i="278"/>
  <c r="D45" i="278"/>
  <c r="S45" i="277"/>
  <c r="R45" i="277"/>
  <c r="Q45" i="277"/>
  <c r="P45" i="277"/>
  <c r="O45" i="277"/>
  <c r="N45" i="277"/>
  <c r="M45" i="277"/>
  <c r="L45" i="277"/>
  <c r="K45" i="277"/>
  <c r="J45" i="277"/>
  <c r="I45" i="277"/>
  <c r="H45" i="277"/>
  <c r="G45" i="277"/>
  <c r="F45" i="277"/>
  <c r="E45" i="277"/>
  <c r="J21" i="275"/>
  <c r="H21" i="275"/>
  <c r="G21" i="275"/>
  <c r="F21" i="275"/>
  <c r="E21" i="275"/>
  <c r="I23" i="273"/>
  <c r="I21" i="273"/>
  <c r="I20" i="273"/>
  <c r="I19" i="273"/>
  <c r="I18" i="273"/>
  <c r="I17" i="273"/>
  <c r="I16" i="273"/>
  <c r="I15" i="273"/>
  <c r="I14" i="273"/>
  <c r="G28" i="271"/>
  <c r="G27" i="271"/>
  <c r="G26" i="271"/>
  <c r="G25" i="271"/>
  <c r="G24" i="271"/>
  <c r="G23" i="271"/>
  <c r="G22" i="271"/>
  <c r="G21" i="271"/>
  <c r="AJ21" i="269"/>
  <c r="AI21" i="269"/>
  <c r="AH21" i="269"/>
  <c r="AG21" i="269"/>
  <c r="C21" i="269"/>
  <c r="AP20" i="269"/>
  <c r="AP19" i="269"/>
  <c r="AP18" i="269"/>
  <c r="AP17" i="269"/>
  <c r="AP16" i="269"/>
  <c r="AJ22" i="268"/>
  <c r="AI22" i="268"/>
  <c r="AH22" i="268"/>
  <c r="AG22" i="268"/>
  <c r="AF22" i="268"/>
  <c r="AE22" i="268"/>
  <c r="AC22" i="268"/>
  <c r="AB22" i="268"/>
  <c r="AA22" i="268"/>
  <c r="Z22" i="268"/>
  <c r="Y22" i="268"/>
  <c r="X22" i="268"/>
  <c r="V22" i="268"/>
  <c r="U22" i="268"/>
  <c r="T22" i="268"/>
  <c r="S22" i="268"/>
  <c r="R22" i="268"/>
  <c r="Q22" i="268"/>
  <c r="O22" i="268"/>
  <c r="N22" i="268"/>
  <c r="M22" i="268"/>
  <c r="L22" i="268"/>
  <c r="K22" i="268"/>
  <c r="J22" i="268"/>
  <c r="H22" i="268"/>
  <c r="G22" i="268"/>
  <c r="F22" i="268"/>
  <c r="E22" i="268"/>
  <c r="D22" i="268"/>
  <c r="C22" i="268"/>
  <c r="AQ21" i="268"/>
  <c r="AP21" i="268"/>
  <c r="AQ20" i="268"/>
  <c r="AP20" i="268"/>
  <c r="AQ19" i="268"/>
  <c r="AP19" i="268"/>
  <c r="AQ18" i="268"/>
  <c r="AP18" i="268"/>
  <c r="AQ17" i="268"/>
  <c r="AP17" i="268"/>
  <c r="AQ16" i="268"/>
  <c r="AP16" i="268"/>
  <c r="AJ22" i="267"/>
  <c r="AI22" i="267"/>
  <c r="AC22" i="267"/>
  <c r="AB22" i="267"/>
  <c r="V22" i="267"/>
  <c r="U22" i="267"/>
  <c r="O22" i="267"/>
  <c r="N22" i="267"/>
  <c r="H22" i="267"/>
  <c r="G22" i="267"/>
  <c r="AQ21" i="267"/>
  <c r="AP21" i="267"/>
  <c r="AQ20" i="267"/>
  <c r="AP20" i="267"/>
  <c r="AQ19" i="267"/>
  <c r="AP19" i="267"/>
  <c r="AQ18" i="267"/>
  <c r="AP18" i="267"/>
  <c r="AQ17" i="267"/>
  <c r="AP17" i="267"/>
  <c r="AQ16" i="267"/>
  <c r="AP16" i="267"/>
  <c r="AH28" i="266"/>
  <c r="AJ27" i="266"/>
  <c r="AI27" i="266"/>
  <c r="AC27" i="266"/>
  <c r="AB27" i="266"/>
  <c r="V27" i="266"/>
  <c r="U27" i="266"/>
  <c r="O27" i="266"/>
  <c r="N27" i="266"/>
  <c r="H27" i="266"/>
  <c r="G27" i="266"/>
  <c r="AQ26" i="266"/>
  <c r="AP26" i="266"/>
  <c r="AQ25" i="266"/>
  <c r="AP25" i="266"/>
  <c r="AQ24" i="266"/>
  <c r="AP24" i="266"/>
  <c r="AJ23" i="266"/>
  <c r="AJ28" i="266" s="1"/>
  <c r="AI23" i="266"/>
  <c r="AI28" i="266" s="1"/>
  <c r="AC23" i="266"/>
  <c r="AC28" i="266" s="1"/>
  <c r="AB23" i="266"/>
  <c r="AB28" i="266" s="1"/>
  <c r="V23" i="266"/>
  <c r="V28" i="266" s="1"/>
  <c r="U23" i="266"/>
  <c r="U28" i="266" s="1"/>
  <c r="O23" i="266"/>
  <c r="O28" i="266" s="1"/>
  <c r="N23" i="266"/>
  <c r="N28" i="266" s="1"/>
  <c r="H28" i="266"/>
  <c r="G23" i="266"/>
  <c r="G28" i="266" s="1"/>
  <c r="AQ22" i="266"/>
  <c r="AP22" i="266"/>
  <c r="AQ21" i="266"/>
  <c r="AP21" i="266"/>
  <c r="AQ20" i="266"/>
  <c r="AP20" i="266"/>
  <c r="AQ19" i="266"/>
  <c r="AP19" i="266"/>
  <c r="AQ18" i="266"/>
  <c r="AP18" i="266"/>
  <c r="AP17" i="266"/>
  <c r="AQ16" i="266"/>
  <c r="AP16" i="266"/>
  <c r="AO16" i="266"/>
  <c r="AN16" i="266"/>
  <c r="J24" i="265"/>
  <c r="J23" i="265"/>
  <c r="J22" i="265"/>
  <c r="J21" i="265"/>
  <c r="J20" i="265"/>
  <c r="J19" i="265"/>
  <c r="J18" i="265"/>
  <c r="J17" i="265"/>
  <c r="J16" i="265"/>
  <c r="J15" i="265"/>
  <c r="J14" i="265"/>
  <c r="AJ22" i="264"/>
  <c r="AI22" i="264"/>
  <c r="AH22" i="264"/>
  <c r="AG22" i="264"/>
  <c r="AF22" i="264"/>
  <c r="AE22" i="264"/>
  <c r="AC22" i="264"/>
  <c r="AB22" i="264"/>
  <c r="AA22" i="264"/>
  <c r="Z22" i="264"/>
  <c r="Y22" i="264"/>
  <c r="X22" i="264"/>
  <c r="V22" i="264"/>
  <c r="U22" i="264"/>
  <c r="T22" i="264"/>
  <c r="S22" i="264"/>
  <c r="R22" i="264"/>
  <c r="Q22" i="264"/>
  <c r="O22" i="264"/>
  <c r="N22" i="264"/>
  <c r="M22" i="264"/>
  <c r="L22" i="264"/>
  <c r="K22" i="264"/>
  <c r="J22" i="264"/>
  <c r="H22" i="264"/>
  <c r="G22" i="264"/>
  <c r="F22" i="264"/>
  <c r="E22" i="264"/>
  <c r="D22" i="264"/>
  <c r="AP21" i="264"/>
  <c r="AP20" i="264"/>
  <c r="AP19" i="264"/>
  <c r="AP18" i="264"/>
  <c r="AP17" i="264"/>
  <c r="AP16" i="264"/>
  <c r="I22" i="262"/>
  <c r="I21" i="262"/>
  <c r="I20" i="262"/>
  <c r="I19" i="262"/>
  <c r="I18" i="262"/>
  <c r="I17" i="262"/>
  <c r="I16" i="262"/>
  <c r="I15" i="262"/>
  <c r="AQ22" i="264" l="1"/>
  <c r="AP22" i="264"/>
  <c r="AQ22" i="267"/>
  <c r="AP22" i="267"/>
  <c r="AQ22" i="268"/>
  <c r="AQ27" i="266"/>
  <c r="AP21" i="269"/>
  <c r="AQ21" i="269"/>
  <c r="AP28" i="266"/>
  <c r="AP23" i="26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Alanood Abdullah Albrahim</author>
  </authors>
  <commentList>
    <comment ref="I15" authorId="0" shapeId="0" xr:uid="{00000000-0006-0000-1800-000001000000}">
      <text>
        <r>
          <rPr>
            <b/>
            <sz val="9"/>
            <color indexed="81"/>
            <rFont val="Tahoma"/>
            <family val="2"/>
          </rPr>
          <t>Alanood Abdullah Albrahim:</t>
        </r>
        <r>
          <rPr>
            <sz val="9"/>
            <color indexed="81"/>
            <rFont val="Tahoma"/>
            <family val="2"/>
          </rPr>
          <t xml:space="preserve">
تم سحب البيانات من وكالة مؤسسات السوق</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Alanood Abdullah Albrahim</author>
  </authors>
  <commentList>
    <comment ref="J15" authorId="0" shapeId="0" xr:uid="{00000000-0006-0000-1D00-000001000000}">
      <text>
        <r>
          <rPr>
            <b/>
            <sz val="9"/>
            <color indexed="81"/>
            <rFont val="Tahoma"/>
            <family val="2"/>
          </rPr>
          <t>Alanood Abdullah Albrahim:</t>
        </r>
        <r>
          <rPr>
            <sz val="9"/>
            <color indexed="81"/>
            <rFont val="Tahoma"/>
            <family val="2"/>
          </rPr>
          <t xml:space="preserve">
</t>
        </r>
      </text>
    </comment>
  </commentList>
</comments>
</file>

<file path=xl/sharedStrings.xml><?xml version="1.0" encoding="utf-8"?>
<sst xmlns="http://schemas.openxmlformats.org/spreadsheetml/2006/main" count="1867" uniqueCount="543">
  <si>
    <t>-</t>
  </si>
  <si>
    <t>الإجمالي
Total</t>
  </si>
  <si>
    <t>- </t>
  </si>
  <si>
    <t>الجدول (1)</t>
  </si>
  <si>
    <t>عدد طلبات طرح وتنظيم الأوراق المالية التي وافقت عليها الهيئة وإشعارات الطرح الخاص التي تلقتها</t>
  </si>
  <si>
    <t>Number of Applications for Securities Offerings and Corporate Actions Approved by CMA and Private Placement Notifications Received</t>
  </si>
  <si>
    <t>Table(1)</t>
  </si>
  <si>
    <t>الجدول (2)</t>
  </si>
  <si>
    <t>Table(2)</t>
  </si>
  <si>
    <t>الجدول (3)</t>
  </si>
  <si>
    <t>عدد المكتتبين الأفراد (بالمليون) مصنفين بحسب قنوات اكتتاب الطرح العام</t>
  </si>
  <si>
    <t>Number of Individual Subscribers (in Millions) to IPOs by Subscription Channel</t>
  </si>
  <si>
    <t>Table(3)</t>
  </si>
  <si>
    <t>الجدول (4)</t>
  </si>
  <si>
    <t>مبالغ اكتتاب الأفراد (مليار ريال) مصنفة بحسب قنوات اكتتاب الطرح العام قبل رد الفائض</t>
  </si>
  <si>
    <t>Individual Subscription Amounts (SR Billion) by Subscription Channel before Returning Oversubscribed Amounts</t>
  </si>
  <si>
    <t>Table(4)</t>
  </si>
  <si>
    <t>الجدول (5)</t>
  </si>
  <si>
    <t>Table(5)</t>
  </si>
  <si>
    <t>الجدول (6)</t>
  </si>
  <si>
    <t>Table(6)</t>
  </si>
  <si>
    <t>الجدول (7)</t>
  </si>
  <si>
    <t>Table(7)</t>
  </si>
  <si>
    <t>الجدول (8)</t>
  </si>
  <si>
    <t>Table(8)</t>
  </si>
  <si>
    <t>الجدول (9)</t>
  </si>
  <si>
    <t>أبرز تطورات الرقابة على التداولات والتعاملات</t>
  </si>
  <si>
    <t>Table(9)</t>
  </si>
  <si>
    <t>الجدول (10)</t>
  </si>
  <si>
    <t xml:space="preserve"> عدد الشركات التي نشرت الهيئة قوائمها المالية السنوية مصنفةً بحسب ورود / عدم ورود ملاحظات على قوائمها </t>
  </si>
  <si>
    <t>Reviewed Annual Financial Statements of Listed Companies with Qualified/Unqualified Audit Opinions</t>
  </si>
  <si>
    <t>Table(10)</t>
  </si>
  <si>
    <t>الجدول (11)</t>
  </si>
  <si>
    <t>Filed CML Violation Cases by Type of Violation</t>
  </si>
  <si>
    <t>Table(11)</t>
  </si>
  <si>
    <t>الجدول (12)</t>
  </si>
  <si>
    <t>Finalized CML Violation Cases Classified by Type</t>
  </si>
  <si>
    <t>Table(12)</t>
  </si>
  <si>
    <t>الجدول (13)</t>
  </si>
  <si>
    <t xml:space="preserve"> عدد قرارات التراخيص مصنفةً بحسب نوع القرار</t>
  </si>
  <si>
    <t>Number of Authorization Decisions by Type</t>
  </si>
  <si>
    <t>Table(13)</t>
  </si>
  <si>
    <t>الجدول (14)</t>
  </si>
  <si>
    <t xml:space="preserve"> عدد  مؤسسات السوق المالية مصنفين بحسب حصولهم على خطاب ممارسة العمل </t>
  </si>
  <si>
    <t xml:space="preserve">Number of Capital Market Institutions Classified by Possession of Business Commencement Letter </t>
  </si>
  <si>
    <t>Table(14)</t>
  </si>
  <si>
    <t>الجدول (15)</t>
  </si>
  <si>
    <t xml:space="preserve"> عدد تراخيص أنشطة أعمال الأوراق المالية مصنفةً بحسب ممارسة/عدم ممارسة العمل </t>
  </si>
  <si>
    <t xml:space="preserve">Number of Valid Licenses of Securities Business Activities by Business Commencement Status </t>
  </si>
  <si>
    <t>Table(15)</t>
  </si>
  <si>
    <t>الجدول (16)</t>
  </si>
  <si>
    <t xml:space="preserve"> عدد مؤسسات السوق المالية مصنفين بحسب عدد أنشطة أعمال الأوراق المالية المرخص لهم في ممارستها </t>
  </si>
  <si>
    <t>Number of Capital Market Institutions Classified by Number of Licensed Securities Business Activities</t>
  </si>
  <si>
    <t>Table(16)</t>
  </si>
  <si>
    <t>الجدول (17)</t>
  </si>
  <si>
    <t xml:space="preserve"> عدد الزيارات/المهام التفتيشية التي نفذتها الهيئة مصنفةً بحسب نوعها</t>
  </si>
  <si>
    <t>Number of Inspection Visits/Tasks Carried out by CMA by Type</t>
  </si>
  <si>
    <t>Table(17)</t>
  </si>
  <si>
    <t>الجدول (18)</t>
  </si>
  <si>
    <t xml:space="preserve"> عدد الأعمال التي قامت بها الهيئة المتعلقة بمكافحة غسل الأموال وتمويل الإرهاب</t>
  </si>
  <si>
    <t>Actions Taken by CMA on Anti-Money Laundering and Counter Terrorist Financing</t>
  </si>
  <si>
    <t>Table(18)</t>
  </si>
  <si>
    <t>الجدول (19)</t>
  </si>
  <si>
    <t>Table(19)</t>
  </si>
  <si>
    <t>الجدول (20)</t>
  </si>
  <si>
    <t>Table(20)</t>
  </si>
  <si>
    <t>الجدول (21)</t>
  </si>
  <si>
    <t>Table(21)</t>
  </si>
  <si>
    <t>الجدول (22)</t>
  </si>
  <si>
    <t>Table(22)</t>
  </si>
  <si>
    <t>الجدول (23)</t>
  </si>
  <si>
    <t>Table(23)</t>
  </si>
  <si>
    <t>العام
Year</t>
  </si>
  <si>
    <t xml:space="preserve">الطرح العام للأسهم  وطرح الأسهم لغرض الإدراج في السوق الموازية
Initial Public Offering </t>
  </si>
  <si>
    <t>طرح عام لأدوات دين
Debt Instrument Public Offering</t>
  </si>
  <si>
    <t>طرح أسهم حقوق أولوية
Rights Issues Offering</t>
  </si>
  <si>
    <t>اندماج واستحواذ
Merger &amp; Acquisition</t>
  </si>
  <si>
    <t>تحويل الديون
Debts Transfer</t>
  </si>
  <si>
    <t>خفض رأس مال
Capital Reduction</t>
  </si>
  <si>
    <t>أسهم منحة
Bonus Shares</t>
  </si>
  <si>
    <t xml:space="preserve">الهاتف المصرفي
Phone Banking </t>
  </si>
  <si>
    <t>فروع البنوك
Bank Branches</t>
  </si>
  <si>
    <t>الصراف الآلي
ATMs</t>
  </si>
  <si>
    <t>أخرى
Other</t>
  </si>
  <si>
    <t>2020</t>
  </si>
  <si>
    <t>الأسهم
 Equities</t>
  </si>
  <si>
    <t>أدوات الدين
Debt Instruments</t>
  </si>
  <si>
    <t xml:space="preserve">أسواق النقد
Money Markets </t>
  </si>
  <si>
    <t>عقاري
Real Estate</t>
  </si>
  <si>
    <t>قابض
Fund of Funds</t>
  </si>
  <si>
    <t>متوازن
Balanced</t>
  </si>
  <si>
    <t>صناديق المؤشرات المتداولة
ETFs</t>
  </si>
  <si>
    <t>صناديق الاستثمار العقاري المتداولة
REITs</t>
  </si>
  <si>
    <t>أسهم محلية
Local Equities</t>
  </si>
  <si>
    <t>أسهم خليجية
GCC Equities</t>
  </si>
  <si>
    <t>أسهم عربية
Arab Equities</t>
  </si>
  <si>
    <t>أسهم آسيوية
Asian Equities</t>
  </si>
  <si>
    <t>أسهم أوروبية
European Equities</t>
  </si>
  <si>
    <t>الاستفسارات الرقابية
Surveillance Inquiries</t>
  </si>
  <si>
    <t>حالات اشتباه في مخالفة
Suspected Violations</t>
  </si>
  <si>
    <t>القوائم المالية السنوية التي نُشرت ولم ترد عليها ملاحظات عن العام السابق
Financial Statements with Unqualified Audit Opinions</t>
  </si>
  <si>
    <t>القوائم المالية السنوية التي نُشرت وورد عليها ملاحظات عن العام السابق
Financial Statements with Qualified Audit Opinions for the Preceding Year</t>
  </si>
  <si>
    <t>النوع
Type</t>
  </si>
  <si>
    <t>مخالفة إفصاح
Disclosure Violation</t>
  </si>
  <si>
    <t>مخالفة لائحة مؤسسات السوق المالية
Violation of the Capital Market Institutions Regulations</t>
  </si>
  <si>
    <t>مخالفة قرارات مجلس الهيئة
Violation of CMA Board Resolutions</t>
  </si>
  <si>
    <t>مخالفة لائحة طرح الأوراق المالية
Violation of the “Offers of Securities Regulations”</t>
  </si>
  <si>
    <t>مخالفات أخرى لقواعد التسجيل والإدراج
Other Violations of Listing Rules</t>
  </si>
  <si>
    <t>مخالفة لائحة حوكمة الشركات
Violation of Corporate Governance Regulations</t>
  </si>
  <si>
    <t>مخالفة لائحة صناديق الاستثمار/العقاري
Violation of Investment Funds/Real Estate Investment Funds Regulations</t>
  </si>
  <si>
    <t>مخالفة قواعد الكفاية المالية
Violation of Prudential Rules</t>
  </si>
  <si>
    <t>مخالفات أخرى
Other Violations</t>
  </si>
  <si>
    <t>ترخيص جديد
New License Issued</t>
  </si>
  <si>
    <t>تعديل ترخيص
Amendment to License</t>
  </si>
  <si>
    <t>سحب ترخيص
Revocation of License</t>
  </si>
  <si>
    <t>إلغاء ترخيص
Cancellation of License</t>
  </si>
  <si>
    <t>مرخص لهم حاصلون على خطاب ممارسة العمل
Authorized with Letter to Commence Business</t>
  </si>
  <si>
    <t>مرخص لهم لم يحصلوا على
خطاب ممارسة العمل
Authorized without Letter to Commence Business</t>
  </si>
  <si>
    <t>ممارسة/عدم ممارسة
Business Commencement Status</t>
  </si>
  <si>
    <t>التعامل
Dealing</t>
  </si>
  <si>
    <t xml:space="preserve">الإدارة
Managing </t>
  </si>
  <si>
    <t>الترتيب
Arranging</t>
  </si>
  <si>
    <t>تقديم المشورة
Advising</t>
  </si>
  <si>
    <t>الحفظ
Custody</t>
  </si>
  <si>
    <t>ممارس
Commenced</t>
  </si>
  <si>
    <t>غير ممارس
Not Commenced</t>
  </si>
  <si>
    <t> -</t>
  </si>
  <si>
    <t xml:space="preserve">نشاط واحد
One Activity </t>
  </si>
  <si>
    <t xml:space="preserve">نشاطان
Two Activities </t>
  </si>
  <si>
    <t>ثلاثة أنشطة
Three Activities</t>
  </si>
  <si>
    <t>أربعة أنشطة
Four Activities</t>
  </si>
  <si>
    <t>جميع الأنشطة
All Activities</t>
  </si>
  <si>
    <t xml:space="preserve">خاصة
Cause </t>
  </si>
  <si>
    <t>دورية
Cycle</t>
  </si>
  <si>
    <t>معالجة الطلبات الواردة من الجهات الحكومية
Incoming Requests from Government Agencies</t>
  </si>
  <si>
    <t>معالجة طلبات واستفسارات مؤسسات السوق المالية
Requests and Inquiries of Capital Market Institutions</t>
  </si>
  <si>
    <t>العنصر
Item</t>
  </si>
  <si>
    <t>نقد وما يعادله
Cash and Cash Equivalents</t>
  </si>
  <si>
    <t>ذمم مدينة
Accounts Receivable</t>
  </si>
  <si>
    <t>مدينو تمويل هامش التغطية
Margin Lending Creditors</t>
  </si>
  <si>
    <t>استثمارات
Investments</t>
  </si>
  <si>
    <t>أصول ثابتة
Fixed Assets</t>
  </si>
  <si>
    <t>أصول أخرى
Other Assets</t>
  </si>
  <si>
    <t>إجمالي الأصول
Total Assets</t>
  </si>
  <si>
    <t>ذمم دائنة ومصروفات مستحقة
Accounts Payable and Accrued Expenses</t>
  </si>
  <si>
    <t>قروض بنكية
Bank Loans</t>
  </si>
  <si>
    <t>الزكاة وضريبة الدخل
Zakat and Income Tax</t>
  </si>
  <si>
    <t>مستحقات نهاية الخدمة
End of Service Benefits</t>
  </si>
  <si>
    <t>ذمم دائنة أخرى
Other Accounts Payable Assets</t>
  </si>
  <si>
    <t>إجمالي الالتزامات
Total Liabilities</t>
  </si>
  <si>
    <t>رؤوس الأموال المدفوعة
Paid-up Capital</t>
  </si>
  <si>
    <t>أرباح مبقاه
Retained Earnings</t>
  </si>
  <si>
    <t>أرباح/خسائر الفترة
Profit/Loss for the Period</t>
  </si>
  <si>
    <t>حقوق ملاك أخرى
Other Shareholder Equity</t>
  </si>
  <si>
    <t>إجمالي حقوق الملكية
Total Shareholder Equity</t>
  </si>
  <si>
    <t>أسهم مدرجة
Listed Shares</t>
  </si>
  <si>
    <t>صناديق استثمارية
Investment Funds</t>
  </si>
  <si>
    <t>أدوات دين
Debt Instruments</t>
  </si>
  <si>
    <t>التوريق
Securitization</t>
  </si>
  <si>
    <t>الملكية الخاصة/شركات تابعة وشقيقة
Private Equity/ Subsidiaries and Sister Companies</t>
  </si>
  <si>
    <t>عقارات
Real Estate</t>
  </si>
  <si>
    <t xml:space="preserve">المجموع
Total </t>
  </si>
  <si>
    <t xml:space="preserve">التعامل
Dealing </t>
  </si>
  <si>
    <t>إدارة الأصول
Asset Management</t>
  </si>
  <si>
    <t>المصرفية الاستثمارية
Investment Banking</t>
  </si>
  <si>
    <t>المشورة/ الأبحاث
Advice/Research</t>
  </si>
  <si>
    <t>الاستثمارات
Investments</t>
  </si>
  <si>
    <t>إيرادات أخرى
Other Revenues</t>
  </si>
  <si>
    <t>الإيرادات
Revenues</t>
  </si>
  <si>
    <t>الرواتب والأجور
Salaries &amp; Wages</t>
  </si>
  <si>
    <t xml:space="preserve">التسويق
Marketing </t>
  </si>
  <si>
    <t xml:space="preserve">مصاريف أخرى
Other Expenses </t>
  </si>
  <si>
    <t xml:space="preserve">إجمالي المصاريف
Total Expenses </t>
  </si>
  <si>
    <t>الأرباح/ الخسائر
Profit/Loss</t>
  </si>
  <si>
    <t>رأس المال المحمي
Protected Capital</t>
  </si>
  <si>
    <t>مخالفة لائحة أعمال الأوراق المالية
Violation of the Securities Business Regulations</t>
  </si>
  <si>
    <t>عدد القضايا الواردة والمتعلقة بنظام السوق المالية ونظام الشركات ونظام مكافحة غسل الأموال واللوائح التنفيذية مصنفة بحسب نوع المخالفة</t>
  </si>
  <si>
    <t>عدد القضايا المنتهية إجراءاتها والمتعلقة بنظام السوق المالية ونظام الشركات ونظام مكافحة غسل الأموال واللوائح التنفيذية مصنفةً بحسب نوع المخالفة</t>
  </si>
  <si>
    <t>أسهم دولية أخرى
Other International
Equities</t>
  </si>
  <si>
    <t>أسهم أمريكية
American Equities</t>
  </si>
  <si>
    <t>النطاق الجغرافي
Geographic
Location</t>
  </si>
  <si>
    <t xml:space="preserve">رأي معارض
Opposing Opinion </t>
  </si>
  <si>
    <t xml:space="preserve">غير معدل
Not Amended </t>
  </si>
  <si>
    <t xml:space="preserve">مطلق
Unqualified Opinion
</t>
  </si>
  <si>
    <t>لفت انتباه
Emphasis of Matter</t>
  </si>
  <si>
    <t>تحفظ
Qualified Opinion</t>
  </si>
  <si>
    <t>امتناع عن ابداء الرأي
Disclaimer of Opinion</t>
  </si>
  <si>
    <t>التطورات أو الأحداث المهمة الأخرى
Other Developments</t>
  </si>
  <si>
    <t>موافقة على منتج جديد
Approval on New Product</t>
  </si>
  <si>
    <t>أي تغير في تشكيل أعضاء مجلس إدارة الشركة وإداراتها العليا
Change in the Composition of Corporate Board of Directors and Top Management</t>
  </si>
  <si>
    <t>إعلان إيضاحي
Explanatory Announcement</t>
  </si>
  <si>
    <t>توزيع أرباح
Dividends</t>
  </si>
  <si>
    <t>الدعوة إلى حضور اجتماعات الجمعيات العمومية والإعلانات المتعلقة بنتائج تلك الاجتماعات
Invitation to General Assemblies, and the Announcements
Related of their Results</t>
  </si>
  <si>
    <t>توصية مجلس إدارة الشركة بخفض رأس مالها
Board of Directors’ Recommendation to Decrease Capital</t>
  </si>
  <si>
    <t>توصية مجلس إدارة الشركة بزيادة رأس مالها عن طريق منح أسهم
Board of Directors’ Recommendation to Increase Capital Through Bonus Shares Issue</t>
  </si>
  <si>
    <t>نتائج مالية
  Financial Results</t>
  </si>
  <si>
    <t xml:space="preserve">معلومات جوهرية
Material Information </t>
  </si>
  <si>
    <t>نوع الإعلان
Type of Announcement</t>
  </si>
  <si>
    <t>الأعضاء التنفيذيون
Executive Members</t>
  </si>
  <si>
    <t>صفة العضوية
Membership Type</t>
  </si>
  <si>
    <t>البحث المكثف في التداولات المشتبه في مخالفتها
Intensive Scans for Trades Suspected of Violating the Laws and Regulations Enforced by CMA</t>
  </si>
  <si>
    <t>العنصر
Elment</t>
  </si>
  <si>
    <t>الكفاية المالية 
Financial Prudence</t>
  </si>
  <si>
    <t>حوكمة حوكمة مؤسسات السوق المالية
Capital Market Institutions Governance</t>
  </si>
  <si>
    <t>العمليات التشغيلية 
Operations</t>
  </si>
  <si>
    <t>العام 
Year</t>
  </si>
  <si>
    <t>القوائم المالية المدققة 
Audited Financial Statements</t>
  </si>
  <si>
    <t>حالات الانكشافات الكبيرة 
Large Exposures</t>
  </si>
  <si>
    <t>خطط رفع الكفاية المالية 
Plans to Raise Financial Prudence</t>
  </si>
  <si>
    <t>اتفاقيات القروض تالية الاستحقاق 
Requests for Subordinated Loan Agreements</t>
  </si>
  <si>
    <t>الكفاية المالية عند التعهد بالتغطية  
Financial Prudence, as Underwriters</t>
  </si>
  <si>
    <t>دورية للكفاية المالية 
Periodic Reviews of Financial Prudence</t>
  </si>
  <si>
    <t xml:space="preserve">نوع المراجعة 
Type of Review </t>
  </si>
  <si>
    <t>الجدول (24)</t>
  </si>
  <si>
    <t>الجدول (25)</t>
  </si>
  <si>
    <t>الجدول (26)</t>
  </si>
  <si>
    <t>الجدول (27)</t>
  </si>
  <si>
    <t>الجدول (28)</t>
  </si>
  <si>
    <t>الجدول (29)</t>
  </si>
  <si>
    <t>الجدول (30)</t>
  </si>
  <si>
    <t>الجدول (31)</t>
  </si>
  <si>
    <t>الجدول (32)</t>
  </si>
  <si>
    <t>الجدول (33)</t>
  </si>
  <si>
    <t>Table(24)</t>
  </si>
  <si>
    <t>Table(25)</t>
  </si>
  <si>
    <t>Table(26)</t>
  </si>
  <si>
    <t>Table(27)</t>
  </si>
  <si>
    <t>Table(28)</t>
  </si>
  <si>
    <t>Table(29)</t>
  </si>
  <si>
    <t>Table(30)</t>
  </si>
  <si>
    <t>Table(31)</t>
  </si>
  <si>
    <t>Table(32)</t>
  </si>
  <si>
    <t>Table(33)</t>
  </si>
  <si>
    <t xml:space="preserve">عدد الملاحظات الواردة في تقرير مراجع الحسابات للقوائم المالية السنوية للشركات المدرجة التي فحصت من قبل الهيئة </t>
  </si>
  <si>
    <t>Number of Qualified audit Opinions on the Annual Financial Statements of Listed Companies that Were Reviewed by CMA</t>
  </si>
  <si>
    <t>الإعلانات المنشورة في الموقع الإلكتروني لشركة السوق المالية السعودية (تداول) مصنفةً بحسب نوع التطورات الجوهرية في الإعلانات</t>
  </si>
  <si>
    <t>Announcements on the Saudi Stock Exchange (Tadawul) Website Classified by Type of Material Developments</t>
  </si>
  <si>
    <t>Composition of Boards of Directors of Listed Companies Classified by Membership Type</t>
  </si>
  <si>
    <t>Prominent Developments of Surveillance of Trades and Transactions</t>
  </si>
  <si>
    <t>عمليات البحث المكثف للتداولات والتعاملات المشتبه في مخالفتها الأنظمة واللوائح التي تختص الهيئة بتطبيقها مصنفة بحسب مصدر البحث</t>
  </si>
  <si>
    <t>Intensive Scans for Trades and Deals Suspected of Violating the CML and its Implementing Regulation</t>
  </si>
  <si>
    <t xml:space="preserve"> المنشآت ذات الأغراض الخاصة المرخصة </t>
  </si>
  <si>
    <t>Licensed Special Purpose Entities</t>
  </si>
  <si>
    <t xml:space="preserve">الموظفون العاملون لدى مؤسسات السوق المالية ونسبة التوطين </t>
  </si>
  <si>
    <t>Employees Working for Capital Market Institutions and the Saudization Percentage</t>
  </si>
  <si>
    <t xml:space="preserve"> نسب ملاحظات مهام التفتيش الدوري على مؤسسات السوق المالية مصنفةً بحسب موضوعاتها</t>
  </si>
  <si>
    <t>Observations of Cycle Inspections Classified by Subject</t>
  </si>
  <si>
    <t xml:space="preserve">المراجعات للبيانات المالية لمؤسسات السوق المالية مصنفةً بحسب نوع المراجعة  </t>
  </si>
  <si>
    <t>Financial Reviews of Capital Market Institutions Classified by Type</t>
  </si>
  <si>
    <t>مخالفة تعاميم الهيئة
Vaiolation of CMA's Circulars</t>
  </si>
  <si>
    <t>القنوات الإلكترونية
E-channels</t>
  </si>
  <si>
    <t>2007</t>
  </si>
  <si>
    <t>2008</t>
  </si>
  <si>
    <t>2009</t>
  </si>
  <si>
    <t>2010</t>
  </si>
  <si>
    <t>2011</t>
  </si>
  <si>
    <t>2012</t>
  </si>
  <si>
    <t>2013</t>
  </si>
  <si>
    <t>2014</t>
  </si>
  <si>
    <t>2015</t>
  </si>
  <si>
    <t>2016</t>
  </si>
  <si>
    <t>2017</t>
  </si>
  <si>
    <t>2018</t>
  </si>
  <si>
    <t>2019</t>
  </si>
  <si>
    <t>مخالفة لائحة سلوكيات السوق
Violation of MARKET CONDUCT REGULATIONS</t>
  </si>
  <si>
    <t>مخالفة تعليمات الحسابات الاستثمارية
Violation of Investment Accounts Instructions</t>
  </si>
  <si>
    <t>مخالفة التعليمات الخاصة بإعلانات الشركات
Violation of Instructions for Companies’ Announcements</t>
  </si>
  <si>
    <t>مخالفة تلاعب وتضليل/ سلوكيات السوق
Violation of Manipulation and Misleading</t>
  </si>
  <si>
    <t>مخالفة لائحة الاندماج والاستحواذ
Violation of Merger and Acquisition Regulations</t>
  </si>
  <si>
    <t>مخالفة قواعد طرح الأوراق المالية والالتزامات المستمرة
Violation of RULES ON THE OFFER OF SECURITIES AND CONTINUING OBLIGATIONS</t>
  </si>
  <si>
    <t>مخالفة قواعد تسجيل مراجعي حسابات المنشآت الخاضعة لإشراف الهيئة
Violation of Rules for Registering Auditors of Entities Subject to the Authority's Supervision</t>
  </si>
  <si>
    <t>مخالفة قواعد الإدراج
Violation of Listing Rules</t>
  </si>
  <si>
    <t>مخالفة الضوابط والإجراءات التنظيمية الصادرة تنفيذاً لنظام الشركات الخاصة بشركات المساهمة المدرجة​​
Violation of Regulatory controls and procedures issued in implementation of the Companies Law for Listed Joint Stock Companies</t>
  </si>
  <si>
    <t xml:space="preserve"> مخالفة لائحة مراكز مقاصة الأوراق المالية
Violation of Securities Central Counterparties Regulations</t>
  </si>
  <si>
    <t>مخالفة نظام الشركات
Violation of Companies Law</t>
  </si>
  <si>
    <t>مخالفة تداول بناءً على معلومة داخلية
Violation of Insider Trading</t>
  </si>
  <si>
    <t>مخالفة تملك/ تصرف نسب من دون إشعار الهيئة
Violation of Ownership/Disposal of Percentages without Notifying CMA</t>
  </si>
  <si>
    <t>مخالفة التداول خلال فترة الحظر
 Trading During Prohibited Period</t>
  </si>
  <si>
    <t>مصدر البحث 
Source of Intensive Scans</t>
  </si>
  <si>
    <t>الموظفون 
Employees</t>
  </si>
  <si>
    <t>المنشأة 
Entity</t>
  </si>
  <si>
    <t>[2] What is meant by “alert” is the suspicion that is detected by issuing a signal from the “SMARTS” regulatory system that there are unusual trades.</t>
  </si>
  <si>
    <t>[1] This is the first license of its kind to establish a special purpose facility in the Kingdom to engage in the activity of issuing debt instruments.</t>
  </si>
  <si>
    <t>[1] Non-Executive Member: A board member who does not manage the company on a full-time basis and does not engage in its day-to-day activities.</t>
  </si>
  <si>
    <t>[1] “Surveillance System Alerts” means referrals produced by the surveillance e-system on any suspected violation found in a security transaction.</t>
  </si>
  <si>
    <t>[1] A registered person with CMA for a job that requires registration.</t>
  </si>
  <si>
    <t>2006</t>
  </si>
  <si>
    <t>طرح خاص 
 Private  Placement</t>
  </si>
  <si>
    <t>2021</t>
  </si>
  <si>
    <r>
      <t xml:space="preserve">2019 </t>
    </r>
    <r>
      <rPr>
        <sz val="10"/>
        <color theme="0"/>
        <rFont val="Calibri"/>
        <family val="2"/>
      </rPr>
      <t>[1]</t>
    </r>
  </si>
  <si>
    <t>[1] The total number of  financial statements in the above table may not include some of the listed companies due to their inability to publish their financial statements</t>
  </si>
  <si>
    <t>[1] Including inspection of the Saudi Stock Exchange (Tadawul)</t>
  </si>
  <si>
    <t xml:space="preserve">[2] Including inspection of the Saudi Stock Exchange (Tadawul) and The Securities Depository Center Company. </t>
  </si>
  <si>
    <r>
      <t xml:space="preserve">2014 </t>
    </r>
    <r>
      <rPr>
        <sz val="9"/>
        <color theme="0"/>
        <rFont val="Calibri"/>
        <family val="2"/>
      </rPr>
      <t>[2]</t>
    </r>
  </si>
  <si>
    <t xml:space="preserve">[1] Number of periodic inspection visits related to anti-money laundering and terrorist financing reached 9 visits in 2017 and 12 visits in 2018. </t>
  </si>
  <si>
    <t xml:space="preserve">[2]  Including the cases received from governmental agencies related to the execution of orders for this year and previous years only. </t>
  </si>
  <si>
    <r>
      <rPr>
        <sz val="10"/>
        <color theme="1"/>
        <rFont val="Calibri"/>
        <family val="2"/>
        <scheme val="minor"/>
      </rPr>
      <t>[1]</t>
    </r>
    <r>
      <rPr>
        <sz val="12"/>
        <color theme="1"/>
        <rFont val="Akhbar MT"/>
        <charset val="178"/>
      </rPr>
      <t xml:space="preserve"> تتضمن بيانات مؤسسات السوق المالية مرخص لهم بالترتيب والمشورة وإدارة محافظ المستثمرين ذوي الخبرة وإدارة الصناديق الخاصة غير العقارية</t>
    </r>
  </si>
  <si>
    <r>
      <rPr>
        <sz val="10"/>
        <color theme="1"/>
        <rFont val="Calibri"/>
        <family val="2"/>
        <scheme val="minor"/>
      </rPr>
      <t>[1]</t>
    </r>
    <r>
      <rPr>
        <sz val="11"/>
        <color theme="1"/>
        <rFont val="Calibri"/>
        <family val="2"/>
        <charset val="178"/>
        <scheme val="minor"/>
      </rPr>
      <t xml:space="preserve"> Including data for authorized persons for arrangement and advisory, management of experienced investor portfolios and  non-real estate private fund management</t>
    </r>
  </si>
  <si>
    <t>توصية مجلس إدارة الشركة بزيادة رأس مالها عن طريق طرح أسهم حقوق أولوية
Board of Directors’ Recommendation to Increase Capital Through Issuing Preemptive Rights</t>
  </si>
  <si>
    <r>
      <t xml:space="preserve">الأعضاء غير التنفيذيين </t>
    </r>
    <r>
      <rPr>
        <sz val="9"/>
        <color theme="0"/>
        <rFont val="Calibri"/>
        <family val="2"/>
      </rPr>
      <t>[1]</t>
    </r>
    <r>
      <rPr>
        <sz val="11"/>
        <color theme="0"/>
        <rFont val="Calibri"/>
        <family val="2"/>
      </rPr>
      <t xml:space="preserve">
Non-Executive Members</t>
    </r>
  </si>
  <si>
    <r>
      <t xml:space="preserve">الأعضاء المستقلون </t>
    </r>
    <r>
      <rPr>
        <sz val="9"/>
        <color theme="0"/>
        <rFont val="Calibri"/>
        <family val="2"/>
      </rPr>
      <t>[2]</t>
    </r>
    <r>
      <rPr>
        <sz val="11"/>
        <color theme="0"/>
        <rFont val="Calibri"/>
        <family val="2"/>
      </rPr>
      <t xml:space="preserve">
Independent Members</t>
    </r>
  </si>
  <si>
    <r>
      <t xml:space="preserve">تنبيهات نظام الرقابة </t>
    </r>
    <r>
      <rPr>
        <sz val="9"/>
        <color theme="0"/>
        <rFont val="Calibri"/>
        <family val="2"/>
      </rPr>
      <t>[1]</t>
    </r>
    <r>
      <rPr>
        <sz val="11"/>
        <color theme="0"/>
        <rFont val="Calibri"/>
        <family val="2"/>
      </rPr>
      <t xml:space="preserve">
Surveillance System Alerts</t>
    </r>
  </si>
  <si>
    <r>
      <t xml:space="preserve">مراقبة السوق </t>
    </r>
    <r>
      <rPr>
        <sz val="9"/>
        <color theme="0"/>
        <rFont val="Calibri"/>
        <family val="2"/>
      </rPr>
      <t>[1]</t>
    </r>
    <r>
      <rPr>
        <sz val="11"/>
        <color theme="0"/>
        <rFont val="Calibri"/>
        <family val="2"/>
      </rPr>
      <t xml:space="preserve">
 Market Surveillance </t>
    </r>
  </si>
  <si>
    <r>
      <t xml:space="preserve">تنبيه </t>
    </r>
    <r>
      <rPr>
        <sz val="9"/>
        <color theme="0"/>
        <rFont val="Calibri"/>
        <family val="2"/>
      </rPr>
      <t>[2]</t>
    </r>
    <r>
      <rPr>
        <sz val="11"/>
        <color theme="0"/>
        <rFont val="Calibri"/>
        <family val="2"/>
      </rPr>
      <t xml:space="preserve">
Alert</t>
    </r>
  </si>
  <si>
    <r>
      <rPr>
        <sz val="9"/>
        <color theme="0"/>
        <rFont val="Calibri"/>
        <family val="2"/>
      </rPr>
      <t>[1]</t>
    </r>
    <r>
      <rPr>
        <sz val="11"/>
        <color theme="0"/>
        <rFont val="Calibri"/>
        <family val="2"/>
      </rPr>
      <t xml:space="preserve">  2018</t>
    </r>
  </si>
  <si>
    <t>خمسة أنشطة
Five Activities</t>
  </si>
  <si>
    <t>ستة أنشطة
Six Activities</t>
  </si>
  <si>
    <t>سبعة أنشطة
Seven Activities</t>
  </si>
  <si>
    <t>ــــ</t>
  </si>
  <si>
    <t>الطرح العام وتسجيل الأسهم (مليار ريال) مصنفةً بحسب نوع الطرح</t>
  </si>
  <si>
    <t>Public Offering and Shares Registration (SR Billion) Raised from Securities Offerings by Type</t>
  </si>
  <si>
    <t>عدد المحافظ  Number of DPMs</t>
  </si>
  <si>
    <t>الجدول (1): عدد طلبات طرح وتنظيم الأوراق المالية التي وافقت عليها الهيئة وإشعارات الطرح الخاص التي تلقتها
Table (1): Number of Applications for Securities Offerings and Corporate Actions Approved by CMA and Private Placement Notifications Received</t>
  </si>
  <si>
    <t>إحصاءات السوق المالية</t>
  </si>
  <si>
    <t>Capital Market Statistics</t>
  </si>
  <si>
    <t xml:space="preserve">تكوين مجالس الإدارة في الشركات المدرجة مصنفةً بحسب صفة العضوية </t>
  </si>
  <si>
    <t>مؤشرات الصكوك وأدوات الدين المدرجة في السوق المالية السعودية (تداول)</t>
  </si>
  <si>
    <t xml:space="preserve"> sukuk and debt instruments in the saudi capital market</t>
  </si>
  <si>
    <t>عدد الصناديق العامة مصنفةً بحسب  نوع استثمار الصندوق</t>
  </si>
  <si>
    <t>Number of Public Funds by Type of Investment</t>
  </si>
  <si>
    <t>عدد المشتركين في الصناديق  العامة مصنفين بحسب نوع استثمار الصندوق</t>
  </si>
  <si>
    <t>Number of Subscribers to public Funds by Type of Investment</t>
  </si>
  <si>
    <t>قيم أصول الصناديق  العامة (مليون ريال) مصنفةً بحسب نوع الاستثمار</t>
  </si>
  <si>
    <t>Values of Public  Funds’ Assets under Management (AUM) (SR Million) by Type of Investment</t>
  </si>
  <si>
    <t>Indicators of Public Funds in Equities Classified Geographically</t>
  </si>
  <si>
    <t>عدد الصناديق  الخاصة مصنفة بحسب نوع استثمار الصندوق</t>
  </si>
  <si>
    <t>Number of Private Funds Classified by Type of Investment</t>
  </si>
  <si>
    <t>عدد المشتركين في الصناديق  الخاصة مصنفين بحسب نوع استثمار الصندوق</t>
  </si>
  <si>
    <t>Number of Subscribers to Private Funds by Type of Investment</t>
  </si>
  <si>
    <t>قيم أصول الصناديق  الخاصة مصنفة حسب نوع الاستثمار</t>
  </si>
  <si>
    <t>Values of Private Funds Assets Classified by Type of Investment</t>
  </si>
  <si>
    <t>عدد المحافظ الخاصة المدارة وإجمالي أصولها مصنفة حسب الفئة الاستثمارية</t>
  </si>
  <si>
    <t>Number and Total Assets Values of Discretionary Portfolio Management (DPM) Classified by Type of Investments</t>
  </si>
  <si>
    <t>إجمالي قيم الأصول المدارة</t>
  </si>
  <si>
    <t>Total Value of Asset Under Management</t>
  </si>
  <si>
    <t xml:space="preserve"> تطور الاستثمار الأجنبي في السوق المالية السعودية</t>
  </si>
  <si>
    <t xml:space="preserve"> foreign investment in the saudi capital market</t>
  </si>
  <si>
    <t>إحصاءات مؤسسات السوق المالية</t>
  </si>
  <si>
    <t>Capital Market Institutions Statistics</t>
  </si>
  <si>
    <t>إحصاءات إشرافية ورقابية</t>
  </si>
  <si>
    <t>Supervisory and Regulatory Statistics</t>
  </si>
  <si>
    <t>الجدول (34)</t>
  </si>
  <si>
    <t>Table(34)</t>
  </si>
  <si>
    <t>الجدول (35)</t>
  </si>
  <si>
    <t>Table(35)</t>
  </si>
  <si>
    <t>الجدول (36)</t>
  </si>
  <si>
    <t>Table(36)</t>
  </si>
  <si>
    <t>الجدول (37)</t>
  </si>
  <si>
    <t>Table(37)</t>
  </si>
  <si>
    <t>الجدول (38)</t>
  </si>
  <si>
    <t>Table(38)</t>
  </si>
  <si>
    <t>Table (1): Number of Applications for Securities Offerings and Corporate Actions Approved by CMA and Private Placement Notifications Received</t>
  </si>
  <si>
    <t>الجدول (2): إجمالي مبالغ طرح الأوراق المالية (مليار ريال) مصنفة بحسب نوع الطرح</t>
  </si>
  <si>
    <t>Table(2): Public Offering and Shares Registration (SR Billion) Raised from Securities Offerings by Type</t>
  </si>
  <si>
    <t>العام</t>
  </si>
  <si>
    <t xml:space="preserve">طرح عام لأسهم </t>
  </si>
  <si>
    <t>طرح خاص لأسهم وأدوات دين</t>
  </si>
  <si>
    <t>طرح أسهم حقوق أولوية</t>
  </si>
  <si>
    <t>طرح عام لأدوات الدين</t>
  </si>
  <si>
    <t>تحويل الديون</t>
  </si>
  <si>
    <t>الإجمالي</t>
  </si>
  <si>
    <t>Year</t>
  </si>
  <si>
    <t xml:space="preserve">Initial Public Offering </t>
  </si>
  <si>
    <t>Debt and Equity Private Placement</t>
  </si>
  <si>
    <t>Rights Issues Offering</t>
  </si>
  <si>
    <t>Debt Instrument Public Offering</t>
  </si>
  <si>
    <t>Debts Transfer</t>
  </si>
  <si>
    <t>Total</t>
  </si>
  <si>
    <t>الجدول (3): عدد المكتتبين الأفراد (بالمليون) مصنفين بحسب قنوات اكتتاب الطرح العام</t>
  </si>
  <si>
    <t>Table(3): Number of Individual Subscribers (in Millions) to IPOs by Subscription Channel</t>
  </si>
  <si>
    <t>2022</t>
  </si>
  <si>
    <t>الجدول (4): مبالغ اكتتاب الأفراد (مليار ريال) مصنفة بحسب قنوات اكتتاب الطرح العام قبل رد الفائض</t>
  </si>
  <si>
    <t>Table(4): Individual Subscription Amounts (SR Billion) by Subscription Channel before Returning Oversubscribed Amounts</t>
  </si>
  <si>
    <r>
      <t xml:space="preserve">الجدول </t>
    </r>
    <r>
      <rPr>
        <sz val="16"/>
        <color theme="1"/>
        <rFont val="Calibri"/>
        <family val="2"/>
        <scheme val="minor"/>
      </rPr>
      <t>(5)</t>
    </r>
    <r>
      <rPr>
        <sz val="16"/>
        <color theme="1"/>
        <rFont val="Akhbar MT"/>
        <charset val="178"/>
      </rPr>
      <t xml:space="preserve">: تكوين مجالس الإدارة في الشركات المدرجة مصنفةً بحسب صفة العضوية </t>
    </r>
  </si>
  <si>
    <t>Table(5): Composition of Boards of Directors of Listed Companies Classified by Membership Type</t>
  </si>
  <si>
    <t>[1] العضو غير التنفيذي: هو عضو مجلس الإدارة الذي لا يكون متفرغاً لإدارة الشركة، ولا يشارك في الأعمال اليومية لها.</t>
  </si>
  <si>
    <t>[2] العضو المستقل: هو عضو مجلس إدارة غير تنفيذي يتمتع بالاستقلال التام في مركزه وقراراته، ولا تنطبق عليه أي من عوارض الاستقلال المنصوص عليها في المادة العشرين من لائحة حوكمة الشركات.</t>
  </si>
  <si>
    <t>[2] Independent Board Member: A non-executive board member who has total independence in their position and decision, and who is not
subject to any independence issues stipulated in Article 20 of the Corporate Governance Regulations.</t>
  </si>
  <si>
    <t>الجدول (6): مؤشرات الصكوك وأدوات الدين المدرجة في السوق المالية السعودية (تداول)</t>
  </si>
  <si>
    <t>Table(6): Indicators of sukuk and debt instruments listed in Saudi Stock Exchange (Tadawul)</t>
  </si>
  <si>
    <t xml:space="preserve"> عدد الصكوك وأدوات الدين المدرجة في السوق المالية السعودية
Number of listed sukuk and debt instruments in saudi Saudi Stock Exchange (Tadawul)</t>
  </si>
  <si>
    <t>قيمة الإصدارات الإجمالية للصكوك وأدوات الدين المدرجة في السوق المالية السعودية (تداول) (مليون ريال)
  Total size of issuances of sukuk and debt instruments listed in Saudi Stock Exchange (Tadawul) (SR Million)</t>
  </si>
  <si>
    <t xml:space="preserve"> عدد صفقات الصكوك وأدوات الدين المدرجة في السوق المالية السعودية (تداول)
Number of tarded sukuks and debt instruments in Saudi Stock Exchange (Tadawul)</t>
  </si>
  <si>
    <t>قيمة تداولات الصكوك وأدوات الدين المدرجة في السوق المالية السعودية (تداول) (مليون ريال)
Value of traded sukuk and debt instruments listed in Saudi Stock Exchange (Tadawul) (SR Million)</t>
  </si>
  <si>
    <t>الجدول (7): عدد الصناديق العامة مصنفةً بحسب نوع استثمار الصندوق</t>
  </si>
  <si>
    <t>Table(7): Number of Public Funds by Type of Investment</t>
  </si>
  <si>
    <t>الجدول (8): عدد المشتركين في الصناديق العامة مصنفين بحسب نوع استثمار الصندوق</t>
  </si>
  <si>
    <t>Table(8): Number of Subscribers to Public Funds by Type of Investment</t>
  </si>
  <si>
    <t>الجدول (9): قيم أصول الصناديق العامة (مليون ريال) مصنفةً بحسب نوع الاستثمار</t>
  </si>
  <si>
    <t>Table(9): Values of Public Funds’ Assets under Management (AUM) (SR Million) by Type of Investment</t>
  </si>
  <si>
    <r>
      <t xml:space="preserve">الجدول </t>
    </r>
    <r>
      <rPr>
        <sz val="16"/>
        <color theme="1"/>
        <rFont val="Calibri"/>
        <family val="2"/>
        <scheme val="minor"/>
      </rPr>
      <t>(10)</t>
    </r>
    <r>
      <rPr>
        <sz val="16"/>
        <color theme="1"/>
        <rFont val="Akhbar MT"/>
        <charset val="178"/>
      </rPr>
      <t xml:space="preserve">: مؤشرات الصناديق العامة المستثمرة في الأسهم مصنفة بحسب النطاق الجغرافي  </t>
    </r>
  </si>
  <si>
    <t>Table(10): Indicators of Public Funds in Equities Classified Geographically</t>
  </si>
  <si>
    <t>عدد الصناديق
Number of Funds</t>
  </si>
  <si>
    <t>عدد المشتركين
Number of Subscribers</t>
  </si>
  <si>
    <t>قيم الأصول (مليون ريال)
Asset Value (million SR)</t>
  </si>
  <si>
    <t>الجدول (11): عدد الصناديق الخاصة مصنفة بحسب نوع استثمار الصندوق</t>
  </si>
  <si>
    <t>Table (11): Number of Private Funds Classified by Type of Investment</t>
  </si>
  <si>
    <t>أسهم ملكية خاصة
Private equity</t>
  </si>
  <si>
    <t>رأس مال جريء
Venture capital</t>
  </si>
  <si>
    <t>أدوات دين
Debt    Instruments</t>
  </si>
  <si>
    <t>أسواق نقد
Money markets</t>
  </si>
  <si>
    <t xml:space="preserve">عقاري
   Real Estates    </t>
  </si>
  <si>
    <t>سلع
Commodities</t>
  </si>
  <si>
    <t>متعدد الأصول
Multi assets</t>
  </si>
  <si>
    <t>تحوط ومشتقات مالية
Hedging and Other Derivatives</t>
  </si>
  <si>
    <t xml:space="preserve">مغذي
Feeder Fund </t>
  </si>
  <si>
    <t>تمويلي
Credit Base Fund</t>
  </si>
  <si>
    <t xml:space="preserve">وقفي
Endowment </t>
  </si>
  <si>
    <t>الجدول (12): عدد المشتركين في الصناديق الخاصة مصنفين بحسب نوع استثمار الصندوق</t>
  </si>
  <si>
    <t>Table(12): Number of Subscribers to Private Funds by Type of Investment</t>
  </si>
  <si>
    <t>أسهم الملكية الخاصة
Private Equity</t>
  </si>
  <si>
    <t>رأس المال الجريء
Venture capital</t>
  </si>
  <si>
    <t>جدول رقم (14): عدد المحافظ الخاصة المدارة وإجمالي أصولها مصنفة حسب الفئة الاستثمارية</t>
  </si>
  <si>
    <t>Table (14): Number and Total Assets Values of Discretionary Portfolio Management (DPM) Classified by Type of Investments</t>
  </si>
  <si>
    <t>جدول رقم (15): إجمالي قيم الأصول المدارة (مليون ريال)</t>
  </si>
  <si>
    <t>Table (15): Total Value of Asset Under Management (SR Million)</t>
  </si>
  <si>
    <t>الصناديق العامة
Public Funds</t>
  </si>
  <si>
    <t>الصناديق الخاصة
Private Funds</t>
  </si>
  <si>
    <t>المحافظ الخاصة المدارة
DPMs</t>
  </si>
  <si>
    <t xml:space="preserve">الجدول (16): تطور الاستثمار الأجنبي في السوق المالية السعودية </t>
  </si>
  <si>
    <t>Table(16): Foreign investments development</t>
  </si>
  <si>
    <t>تطور صافي الاستثمار الأجنبي (بالمليار ريال)
Net foreign investments (SR Billion)</t>
  </si>
  <si>
    <t xml:space="preserve">قيمة ملكية المستثمرين الأجانب في السوق المالية السعودية (بالمليار ريال)
 Value of foreign investors ownership in  Saudi Stock Exchange (SR Billion) </t>
  </si>
  <si>
    <t>نسبة ملكية المستثمرين الأجانب من الأسهم الحرة في السوق الرئيسية
 foreign investors' ownership as a Percentage of free float in the main market</t>
  </si>
  <si>
    <r>
      <t xml:space="preserve">الجدول </t>
    </r>
    <r>
      <rPr>
        <sz val="12"/>
        <color theme="1"/>
        <rFont val="Calibri"/>
        <family val="2"/>
        <scheme val="minor"/>
      </rPr>
      <t>(17)</t>
    </r>
    <r>
      <rPr>
        <sz val="16"/>
        <color theme="1"/>
        <rFont val="Akhbar MT"/>
        <charset val="178"/>
      </rPr>
      <t>:الإعلانات المنشورة في الموقع الإلكتروني لشركة السوق المالية السعودية (تداول) مصنفةً بحسب نوع التطورات الجوهرية في الإعلانات</t>
    </r>
  </si>
  <si>
    <t xml:space="preserve">Table(17): Announcements on the Saudi Stock Exchange (Tadawul) Website Classified by Type of Material Developments </t>
  </si>
  <si>
    <t xml:space="preserve">الجدول (18): المنشآت ذات الأغراض الخاصة المرخصة </t>
  </si>
  <si>
    <t>Table(18): Licensed Special Purpose Entities</t>
  </si>
  <si>
    <t>نشاط إصدار أدوات الدين 
Special purpose entites issue debt instruments</t>
  </si>
  <si>
    <t>أدوات دين مدعومة بأصول 
Asset-backed debt instruments</t>
  </si>
  <si>
    <t xml:space="preserve">أدوات دين مرتبطة بأصول 
Asset-linked resource debt instruments </t>
  </si>
  <si>
    <t xml:space="preserve">أدوات دين مبنية على ديون 
Debt-based resource debt instruments </t>
  </si>
  <si>
    <t xml:space="preserve">نشاط إصدار الوحدات الاستثمارية 
Special purpose entities issue investment units </t>
  </si>
  <si>
    <t>صناديق عامة 
Public Fund</t>
  </si>
  <si>
    <t>صناديق خاصة 
Private Fund</t>
  </si>
  <si>
    <t>[1]  يعـد هـذا الترخيـص الأول مــن نوعــه لتأســيس منشــأة ذات أغــراض خاصــة بالمملكــة لممارســة نشــاط إصــدار أدوات الديــن.</t>
  </si>
  <si>
    <t>الجدول (19): عدد قرارات التراخيص مصنفةً بحسب نوع القرار</t>
  </si>
  <si>
    <t>Table(19): Number of Authorization Decisions by Type</t>
  </si>
  <si>
    <t>الجدول (20): عدد مؤسسات السوق المالية مصنفين بحسب حصولهم على خطاب ممارسة العمل</t>
  </si>
  <si>
    <t>Table(20): Number of Capital Market Institutions Classified by Possession of Business Commencement Letter</t>
  </si>
  <si>
    <t xml:space="preserve">جدول (21): عدد تراخيص أنشطة أعمال الأوراق المالية مصنفةً بحسب ممارسة/عدم ممارسة العمل </t>
  </si>
  <si>
    <t>Table(21): Number of Valid Licenses of Securities Business Activities by Business Commencement Status</t>
  </si>
  <si>
    <t>إدارة الاستثمارات وتشغيل الصناديق
Managing Investments and Operating Funds</t>
  </si>
  <si>
    <t>إدارة الاستثمارات
Managing Investments</t>
  </si>
  <si>
    <t>[1] تم فصل نشاط الإدارة إلى نشاطين وهما إدارة الاستثمارات وتشغيل الصناديق، وإدارة الاستثمارات.</t>
  </si>
  <si>
    <t xml:space="preserve"> [1] Management activity has been separated into two activities (Managing Investments and Operating Funds, and Managing Investment)</t>
  </si>
  <si>
    <t xml:space="preserve">الجدول (22): الموظفون العاملون لدى مؤسسات السوق المالية ونسبة التوطين </t>
  </si>
  <si>
    <t>Table(22): Employees Working for Capital Market Institutions and the Saudization Percentage</t>
  </si>
  <si>
    <r>
      <t xml:space="preserve">شخص مسجل </t>
    </r>
    <r>
      <rPr>
        <sz val="9"/>
        <color theme="0"/>
        <rFont val="Calibri"/>
        <family val="2"/>
      </rPr>
      <t>[1]</t>
    </r>
    <r>
      <rPr>
        <sz val="11"/>
        <color theme="0"/>
        <rFont val="Calibri"/>
        <family val="2"/>
      </rPr>
      <t xml:space="preserve"> 
Registered Person</t>
    </r>
  </si>
  <si>
    <t>شخص غير مسجل 
Unregistered Person</t>
  </si>
  <si>
    <t>العدد
Number</t>
  </si>
  <si>
    <t xml:space="preserve">التوطين (%)
(%) Saudization </t>
  </si>
  <si>
    <t xml:space="preserve">[1] شخص مسجل لدى هيئة السوق المالية لأداء وظيفة واجبة التسجيل. </t>
  </si>
  <si>
    <t xml:space="preserve">الجدول (23): عدد مؤسسات السوق المالية مصنفين بحسب عدد أنشطة أعمال الأوراق المالية المرخص لهم في ممارستها </t>
  </si>
  <si>
    <t>Table(23): Number of Capital Market Institutions Classified by Number of Licensed Securities Business Activities</t>
  </si>
  <si>
    <t>[1] 2022</t>
  </si>
  <si>
    <t xml:space="preserve"> [1] تم تعديل عدد أنشطة مؤسسات السوق المالية التي يتم الترخيص لمزاولتها من سبعة أنشطة إلى خمسة أنشطة لتكون (التعامل، الإدارة ،الترتيب، تقديم المشورة، الحفظ).</t>
  </si>
  <si>
    <t>[1] The number of activities has been amended from seven to five activities to be (dealing, managing, arranging, advising, and custody).</t>
  </si>
  <si>
    <t>مؤسسات السوق المالية التابعة لبنوك سعودية
Bank Affiliate 
Capital Market Institutions</t>
  </si>
  <si>
    <t>مؤسسات السوق المالية السعودية
Local Capital Market Institutions</t>
  </si>
  <si>
    <t>مؤسسات السوق المالية الإقليمية
Regional Capital Market Institutions</t>
  </si>
  <si>
    <t>مؤسسات السوق المالية الدولية
International Capital Market Institutions</t>
  </si>
  <si>
    <r>
      <t xml:space="preserve">مؤسسات السوق المالية برخصة ترتيب/مشورة </t>
    </r>
    <r>
      <rPr>
        <sz val="9"/>
        <color theme="0"/>
        <rFont val="Calibri"/>
        <family val="2"/>
      </rPr>
      <t>[1]</t>
    </r>
    <r>
      <rPr>
        <b/>
        <sz val="11"/>
        <color theme="0"/>
        <rFont val="Calibri"/>
        <family val="2"/>
      </rPr>
      <t xml:space="preserve">
Arranging/Advising Capital Market Institutions</t>
    </r>
  </si>
  <si>
    <r>
      <t xml:space="preserve">الجدول </t>
    </r>
    <r>
      <rPr>
        <sz val="16"/>
        <color theme="1"/>
        <rFont val="Calibri"/>
        <family val="2"/>
        <scheme val="minor"/>
      </rPr>
      <t>(25)</t>
    </r>
    <r>
      <rPr>
        <sz val="16"/>
        <color theme="1"/>
        <rFont val="Akhbar MT"/>
        <charset val="178"/>
      </rPr>
      <t xml:space="preserve">: المراجعات للبيانات المالية لمؤسسات السوق المالية مصنفةً بحسب نوع المراجعة  </t>
    </r>
  </si>
  <si>
    <t>Table(25): Financial Reviews of Capital Market Institutions Classified by Type</t>
  </si>
  <si>
    <t>الجدول (30): أبرز تطورات الرقابة على التداولات والتعاملات</t>
  </si>
  <si>
    <t>Table(30): Prominent Developments of Surveillance of Trades and Transactions</t>
  </si>
  <si>
    <t>[1]  المقصود بـ "تنبيهات نظام الرقابة": الإشعارات الصادرة عن النظام الرقابي الآلي بوجود اشتباه مخالفة في تداول ورقة مالية.</t>
  </si>
  <si>
    <r>
      <t xml:space="preserve">الجدول </t>
    </r>
    <r>
      <rPr>
        <sz val="16"/>
        <color theme="1"/>
        <rFont val="Calibri"/>
        <family val="2"/>
        <scheme val="minor"/>
      </rPr>
      <t>(31)</t>
    </r>
    <r>
      <rPr>
        <sz val="16"/>
        <color theme="1"/>
        <rFont val="Akhbar MT"/>
        <charset val="178"/>
      </rPr>
      <t xml:space="preserve">: عمليات البحث المكثف للتداولات والتعاملات المشتبه في مخالفتها نظام السوق المالية ولوائحه التنفيذية  </t>
    </r>
  </si>
  <si>
    <t>Table(31): Intensive Scans for Trades and Deals Suspected of Violating the CML and its Implementing Regulation</t>
  </si>
  <si>
    <t>[1]  المقصود بـ "مراقبة السوق": رصد الاشتباهات عن طريق متابعة التداولات في السوق المالية بشكل مباشر وتحليلها.</t>
  </si>
  <si>
    <t>[1] “ Market Surveillance” means referrals produced by the surveillance e-system on any suspected violation found in a security transaction.</t>
  </si>
  <si>
    <t>[2]  المقصود بـ "التنبيه": الاشتباه الذي يُرصد عن طريق صدور إشارة من النظام الرقابي"SMARTS" إلى وجود تداولات غير اعتيادية.</t>
  </si>
  <si>
    <t>Table(32): Number of Inspection Visits/Tasks Carried out by CMA by Type</t>
  </si>
  <si>
    <r>
      <t xml:space="preserve">83 </t>
    </r>
    <r>
      <rPr>
        <sz val="9"/>
        <rFont val="Calibri"/>
        <family val="2"/>
      </rPr>
      <t>[1]</t>
    </r>
  </si>
  <si>
    <r>
      <t xml:space="preserve">52 </t>
    </r>
    <r>
      <rPr>
        <sz val="9"/>
        <rFont val="Calibri"/>
        <family val="2"/>
      </rPr>
      <t>[2]</t>
    </r>
  </si>
  <si>
    <r>
      <rPr>
        <sz val="10"/>
        <rFont val="Calibri"/>
        <family val="2"/>
        <scheme val="minor"/>
      </rPr>
      <t>[1]</t>
    </r>
    <r>
      <rPr>
        <sz val="10"/>
        <rFont val="Akhbar MT"/>
        <charset val="178"/>
      </rPr>
      <t xml:space="preserve"> شملت التفتيش على شركة السوق المالية السعودية (تداول).  </t>
    </r>
  </si>
  <si>
    <r>
      <rPr>
        <sz val="10"/>
        <rFont val="Calibri"/>
        <family val="2"/>
        <scheme val="minor"/>
      </rPr>
      <t>[2]</t>
    </r>
    <r>
      <rPr>
        <sz val="10"/>
        <rFont val="Akhbar MT"/>
        <charset val="178"/>
      </rPr>
      <t xml:space="preserve"> شملت التفتيش على شركة السوق المالية السعودية (تداول)،  وشركة مركز ايداع الأوراق المالية.</t>
    </r>
  </si>
  <si>
    <r>
      <t xml:space="preserve">الجدول </t>
    </r>
    <r>
      <rPr>
        <sz val="16"/>
        <color theme="1"/>
        <rFont val="Calibri"/>
        <family val="2"/>
        <scheme val="minor"/>
      </rPr>
      <t>(33)</t>
    </r>
    <r>
      <rPr>
        <sz val="16"/>
        <color theme="1"/>
        <rFont val="Akhbar MT"/>
        <charset val="178"/>
      </rPr>
      <t>: نسب ملاحظات مهام التفتيش الدوري على مؤسسات السوق المالية مصنفةً بحسب موضوعاتها</t>
    </r>
  </si>
  <si>
    <t>Table(33): Observations of Cycle Inspections Classified by Subject</t>
  </si>
  <si>
    <r>
      <t xml:space="preserve">Table(34):  Actions Taken by CMA on Anti-Money Laundering and Counter Terrorist Financing </t>
    </r>
    <r>
      <rPr>
        <sz val="10"/>
        <color theme="1"/>
        <rFont val="Calibri"/>
        <family val="2"/>
        <scheme val="minor"/>
      </rPr>
      <t>[1]</t>
    </r>
  </si>
  <si>
    <t>[1]  عدد الزيارات التفتيشية الدورية المتعلقة بمكافحة غسل الأموال وتمويل الإرهاب بلغت في عام 2017م 9 زيارات ، وفي عام 2018م 12 زيارة.</t>
  </si>
  <si>
    <t>[2]  تشمل القضايا الواردة من الجهات الحكومية والتي تتعلق بأوامر التنفيذ لهذا العام والأعوام التي تسبقه فقط.</t>
  </si>
  <si>
    <t>الجدول (35):عدد الملاحظات الواردة في تقرير مراجع الحسابات للقوائم المالية السنوية للشركات المدرجة [1]</t>
  </si>
  <si>
    <t>[1] Table(35): Number of Qualified audit Opinions on the Annual Financial Statements of Listed Companies</t>
  </si>
  <si>
    <r>
      <t xml:space="preserve">أمر آخر </t>
    </r>
    <r>
      <rPr>
        <sz val="9"/>
        <color theme="0"/>
        <rFont val="Calibri"/>
        <family val="2"/>
      </rPr>
      <t>[2]</t>
    </r>
    <r>
      <rPr>
        <sz val="11"/>
        <color theme="0"/>
        <rFont val="Calibri"/>
        <family val="2"/>
      </rPr>
      <t xml:space="preserve">
Other Matter</t>
    </r>
  </si>
  <si>
    <t>[1] تعدلت الملاحظات الواردة في تقرير مراجع الحسابات للقوائم المالية للشركات المدرجة لتتضمن أربعة أنواع من الملاحظات وهي (امتناع عن إبداء الرأي، تحفظ، لفت انتباه، أمر آخر).</t>
  </si>
  <si>
    <t>[2] هي فقرة تشير إلى أمر ما بخلاف الأمور المعروضة أو المفصح عنها في القوائم المالية، وتعد " حسب حكم المراجع" ذات صلة بفهم المستخدمين للمراجعة أو مسؤوليات المراجع أو تقريره.  ومثال ذلك: قيام المراجع بتضمين فقرة أمر آخر يشير فيها إلى أن أرقام المقارنة المعروضة في القوائم والخاصة بالفترة المالية السابقة قد تم مراجعتها من قبل مراجع آخر.</t>
  </si>
  <si>
    <t>[1] The observations contained in the auditor's report of the financial statements of the listed companies were amended to include four types of observations, namely (Disclaimer of Opinion, Qualified Opinion, Emphasis of Matter, and another matter).</t>
  </si>
  <si>
    <t>[2] “Other Matter” in the chart refers to a matter other than what is presented or disclosed in the financial statements and is considered by the auditor as relevant to the users’ understanding of the audit, the auditor’s responsibilities, or the auditor’s report. Example: The auditor left a remark under “Other Matter” indicating that the comparative figures presented in the financial statement concerning the previous financial period has been reviewed by another auditor.</t>
  </si>
  <si>
    <t>الجدول (36): عدد الشركات التي نشرت قوائمها المالية السنوية مصنفةً بحسب ورود / عدم ورود ملاحظات على قوائمها</t>
  </si>
  <si>
    <t>Table(36): Reviewed Annual Financial Statements of Listed Companies with Qualified/Unqualified Audit Opinions</t>
  </si>
  <si>
    <r>
      <rPr>
        <sz val="10"/>
        <rFont val="Calibri"/>
        <family val="2"/>
        <scheme val="minor"/>
      </rPr>
      <t>[1]</t>
    </r>
    <r>
      <rPr>
        <sz val="10"/>
        <rFont val="Akhbar MT"/>
        <charset val="178"/>
      </rPr>
      <t xml:space="preserve"> قد يختلف مجموع القوائم المالية للشركات في الجدول أعلاه عن عدد الشركات المدرجة في السوق السعودي بسبب تأخر بعض الشركات في نشر قوائمها السنوية وعدم دخولها ضمن إحصائية العام الحالي.</t>
    </r>
  </si>
  <si>
    <t>Table(37): Filed CML Violation Cases by Type of Violation [1]</t>
  </si>
  <si>
    <t>الإجراءات والتعليمات الخاصة بالشركات المدرجة أسهمها في السوق التي بلغت خسائرها المتراكمة 20% فأكثر من رأس مالها
Procedures and instructions for listed companies with accumulated losses amounted to 20% or more of their capital</t>
  </si>
  <si>
    <t>مخالفة نظام مكافحة غسل الأموال ونظام مكافحة جرائم الإرهاب وتمويله ولائحتيهما التنفيذية 
Violation of The Money-laundering Statute</t>
  </si>
  <si>
    <t>[1] قد تشترك أكثر من مخالفة في قضية واحدة، وعليه تم تصنيف  (*) القضية بناء على المخالفة الأبرز.</t>
  </si>
  <si>
    <t>[1] More than one violation may be involved in one case, and accordingly (*) the case was classified according to the most prominent violation</t>
  </si>
  <si>
    <t>الجدول (38): عدد القضايا المنتهية الإجراءات فيها المتعلقة بمخالفات الأنظمة واللوائح التي تختص الهيئة بتطبيقها مصنفة بحسب نوع المخالفة [1]</t>
  </si>
  <si>
    <t>Table(38): Finalized CML Violation Cases Classified by Type [1]</t>
  </si>
  <si>
    <t>[1] قد تشترك أكثر من مخالفة في قضية واحدة، وعليه تم تصنيف  (*) القضية بناء على المخالفة الأبرز</t>
  </si>
  <si>
    <r>
      <t xml:space="preserve">الجدول </t>
    </r>
    <r>
      <rPr>
        <sz val="16"/>
        <rFont val="Akhbar MT"/>
        <charset val="178"/>
      </rPr>
      <t>(34):</t>
    </r>
    <r>
      <rPr>
        <sz val="16"/>
        <color theme="1"/>
        <rFont val="Akhbar MT"/>
        <charset val="178"/>
      </rPr>
      <t xml:space="preserve"> عدد الأعمال التي قامت بها الهيئة المتعلقة بمكافحة غسل الأموال وتمويل الإرهاب </t>
    </r>
    <r>
      <rPr>
        <sz val="16"/>
        <color theme="1"/>
        <rFont val="Calibri"/>
        <family val="2"/>
        <scheme val="minor"/>
      </rPr>
      <t>[1]</t>
    </r>
  </si>
  <si>
    <r>
      <t xml:space="preserve">الجدول </t>
    </r>
    <r>
      <rPr>
        <sz val="16"/>
        <rFont val="Calibri"/>
        <family val="2"/>
        <scheme val="minor"/>
      </rPr>
      <t>(37)</t>
    </r>
    <r>
      <rPr>
        <sz val="16"/>
        <rFont val="Akhbar MT"/>
        <charset val="178"/>
      </rPr>
      <t>:</t>
    </r>
    <r>
      <rPr>
        <sz val="16"/>
        <color theme="1"/>
        <rFont val="Akhbar MT"/>
        <charset val="178"/>
      </rPr>
      <t xml:space="preserve"> عدد القضايا الواردة المتعلقة بمخالفات الأنظمة واللوائح التي تختص الهيئة بتطبيقها مصنفة بحسب نوع المخالفة [1]</t>
    </r>
  </si>
  <si>
    <t>محتويات الملحق الإحصائي للتقرير السنوي 2023م</t>
  </si>
  <si>
    <t>ANNUAL REPORT STATISTICAL APPENDIX CONTENT 2023</t>
  </si>
  <si>
    <t>استثمارات مؤسسات السوق المالية  للأعوام  2017م-2023م (مليون ريال)</t>
  </si>
  <si>
    <t xml:space="preserve"> قائمة الدخل المجمّعة (غير مدققة) للأعوام 2017م-2023م  (مليون ريال) لمؤسسات السوق المالية</t>
  </si>
  <si>
    <t xml:space="preserve"> قائمة المركز المالي المجمّعة (غير مدققة) للأعوام  2017م-2023م – الأصول (مليون ريال) لمؤسسات السوق المالية</t>
  </si>
  <si>
    <t xml:space="preserve"> قائمة المركز المالي المجمّعة (غير مدققة) للأعوام   2017م-2023م – الالتزامات (مليون ريال) لمؤسسات السوق المالية</t>
  </si>
  <si>
    <t xml:space="preserve"> قائمة المركز المالي المجمّعة (غير مدققة) للأعوام  2017م-2023م – حقوق الملكية (مليون ريال) لمؤسسات السوق المالية</t>
  </si>
  <si>
    <t>Consolidated Balance Sheet (Unaudited) – for the Years 2017 – 2023 Capital Market Institutions Shareholder Equity (SR Million)</t>
  </si>
  <si>
    <t>Consolidated Balance Sheet (Unaudited) – for the Years 2017 – 2023 CMIs Liabilities (SR Million)</t>
  </si>
  <si>
    <t>Consolidated Balance Sheet (Unaudited) – for the Years 2017 – 2023 CMIs Assets (SR Million)</t>
  </si>
  <si>
    <t>Capital Market Institutions Consolidated Income Statement for the Years 2017 – 2023 (Unaudited) (SR Million)</t>
  </si>
  <si>
    <t>Investments of Capital Market Institutions in 2017 - 2023 (SR Million)</t>
  </si>
  <si>
    <t>الجدول (24):استثمارات مؤسسات السوق المالية للأعوام 2017م-2023م (مليون ريال)</t>
  </si>
  <si>
    <t>Table(24): Investments of Capital Market Institutions in 2017 - 2023 (SR Million)</t>
  </si>
  <si>
    <t>الجدول (26): قائمة الدخل المجمّعة (غير مدققة) للأعوام 2017م-2023م (مليون ريال) لمؤسسات السوق المالية</t>
  </si>
  <si>
    <t>Table(26): Capital Market Institutions Consolidated Income Statement for the Years 2017 – 2023 (Unaudited) (SR Million)</t>
  </si>
  <si>
    <t>الجدول (27): قائمة المركز المالي المجمّعة (غير مدققة) للأعوام 2017م-2023م - الأصول (مليون ريال) لمؤسسات السوق المالية</t>
  </si>
  <si>
    <t>Table(27): Consolidated Balance Sheet (Unaudited) – for the Years 2017 – 2023 Capital Market Institutions Assets (SR Million)</t>
  </si>
  <si>
    <t>الجدول (28): قائمة المركز المالي المجمّعة (غير مدققة) للأعوام 2017م-2023م - الالتزامات 
(مليون ريال) لمؤسسات السوق المالية</t>
  </si>
  <si>
    <t>Table(28): Consolidated Balance Sheet (Unaudited) – for the Years 2017 – 2023 Capital Market Institutions Liabilities 
(SR Million)</t>
  </si>
  <si>
    <t>الجدول (29): قائمة المركز المالي المجمّعة (غير مدققة) للأعوام 2017م-2023م - حقوق الملكية (مليون ريال) لمؤسسات السوق المالية</t>
  </si>
  <si>
    <t>Table(29): Consolidated Balance Sheet (Unaudited) – for the Years 2017 – 2023 Capital Market Institutions Shareholder Equity (SR Million)</t>
  </si>
  <si>
    <t>[1] تختلف بيانات العام 2022م عن المنشور في التقرير السنوي للعام 2022م، إذ تم تصنيف الاستثمارات في أسواق النقد لتكون ضمن الفئة "أخرى" نتيجة تحديث نموذج الكفاية المالية و التقارير المالية الواردة من مؤسسات السوق المالية.</t>
  </si>
  <si>
    <t xml:space="preserve">مؤشرات الصناديق العامة المستثمرة في الأسهم مصنفة بحسب النطاق الجغرافي  </t>
  </si>
  <si>
    <t>إصدار أسهم مع وقف العمل بحق الأولوية Share Issuance with the Suspension of Preemptive Rights</t>
  </si>
  <si>
    <t>Table(13): Values of Private Funds Assets Classified by Type of Investmen (million SR)</t>
  </si>
  <si>
    <t xml:space="preserve">جدول رقم (13): قيم أصول الصناديق الخاصة (مليون ريال) مصنفة حسب نوع الاستثمار </t>
  </si>
  <si>
    <t>أخرى
  Others</t>
  </si>
  <si>
    <t>صناديق الاستثمار [1]
 Investment Funds</t>
  </si>
  <si>
    <t>أسهم محلية
  Local Equities</t>
  </si>
  <si>
    <t>أسهم عالمية International Equities</t>
  </si>
  <si>
    <t>أدوات دين
Debt  Instruments</t>
  </si>
  <si>
    <t>أدوات دين
   Debt Instruments</t>
  </si>
  <si>
    <t>قروض أخرى
Other Loans</t>
  </si>
  <si>
    <t>الاحتياطيات
 Reserves</t>
  </si>
  <si>
    <t>مخالفة نظام السوق المالية
Violation of Capital markets law</t>
  </si>
  <si>
    <t>مخالفة تعليمات بناء سجل الأوامر و تخصيص الأسهم في الاكتتابات الأولية
Violation of Book Building Process And Allocation Instructions</t>
  </si>
  <si>
    <t>مخالفة لائحة أسواق و مركز إيداع الأوراق المالية
Violation of Securities Exchanges And depository Centers Regulations</t>
  </si>
  <si>
    <t>مخالفة لائحة تعليمات الحوكمة الشرعية في مؤسسات السوق المالية
Violation of Shariah Governance in Capital Market Institutions Instructions</t>
  </si>
  <si>
    <t>الجدول (32): عدد التراخيص التي شملتها الزيارات/المهام التفتيشية التي نفذتها الهيئة مصنفةً بحسب نوعها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</si>
</sst>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_(* \(#,##0.00\);_(* &quot;-&quot;??_);_(@_)"/>
    <numFmt numFmtId="164" formatCode="_-* #,##0.00_-;_-* #,##0.00\-;_-* &quot;-&quot;??_-;_-@_-"/>
    <numFmt numFmtId="165" formatCode="#,##0.0"/>
    <numFmt numFmtId="166" formatCode="_-* #,##0\ _€_-;\-* #,##0\ _€_-;_-* &quot;-&quot;\ _€_-;_-@_-"/>
    <numFmt numFmtId="167" formatCode="_-* #,##0.00\ _€_-;\-* #,##0.00\ _€_-;_-* &quot;-&quot;??\ _€_-;_-@_-"/>
    <numFmt numFmtId="168" formatCode="_-* #,##0\ &quot;€&quot;_-;\-* #,##0\ &quot;€&quot;_-;_-* &quot;-&quot;\ &quot;€&quot;_-;_-@_-"/>
    <numFmt numFmtId="169" formatCode="_-* #,##0.00\ &quot;€&quot;_-;\-* #,##0.00\ &quot;€&quot;_-;_-* &quot;-&quot;??\ &quot;€&quot;_-;_-@_-"/>
    <numFmt numFmtId="170" formatCode="_-* #,##0\ _S_E_K_-;\-* #,##0\ _S_E_K_-;_-* &quot;-&quot;\ _S_E_K_-;_-@_-"/>
    <numFmt numFmtId="171" formatCode="_-* #,##0\ &quot;SEK&quot;_-;\-* #,##0\ &quot;SEK&quot;_-;_-* &quot;-&quot;\ &quot;SEK&quot;_-;_-@_-"/>
    <numFmt numFmtId="172" formatCode="0.0"/>
    <numFmt numFmtId="173" formatCode="0.0%"/>
    <numFmt numFmtId="174" formatCode="_-* #,##0.0_-;_-* #,##0.0\-;_-* &quot;-&quot;??_-;_-@_-"/>
  </numFmts>
  <fonts count="83">
    <font>
      <sz val="11"/>
      <color theme="1"/>
      <name val="Calibri"/>
      <family val="2"/>
      <charset val="17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78"/>
      <scheme val="minor"/>
    </font>
    <font>
      <sz val="10"/>
      <color rgb="FF000000"/>
      <name val="Gill Sans MT Light"/>
      <family val="2"/>
    </font>
    <font>
      <u/>
      <sz val="11"/>
      <color theme="10"/>
      <name val="Calibri"/>
      <family val="2"/>
      <charset val="178"/>
      <scheme val="minor"/>
    </font>
    <font>
      <sz val="10"/>
      <name val="Arial"/>
      <family val="2"/>
    </font>
    <font>
      <sz val="11"/>
      <color indexed="8"/>
      <name val="Calibri"/>
      <family val="2"/>
      <charset val="17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2"/>
      <name val="Times New Roman"/>
      <family val="1"/>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8.25"/>
      <color indexed="8"/>
      <name val="Arial"/>
      <family val="2"/>
    </font>
    <font>
      <b/>
      <sz val="18"/>
      <color indexed="56"/>
      <name val="Cambria"/>
      <family val="2"/>
    </font>
    <font>
      <b/>
      <sz val="11"/>
      <color indexed="8"/>
      <name val="Calibri"/>
      <family val="2"/>
    </font>
    <font>
      <sz val="11"/>
      <color indexed="10"/>
      <name val="Calibri"/>
      <family val="2"/>
    </font>
    <font>
      <sz val="11"/>
      <color rgb="FFFF0000"/>
      <name val="Calibri"/>
      <family val="2"/>
      <charset val="178"/>
      <scheme val="minor"/>
    </font>
    <font>
      <sz val="11"/>
      <name val="Calibri"/>
      <family val="2"/>
      <charset val="178"/>
      <scheme val="minor"/>
    </font>
    <font>
      <sz val="10"/>
      <color theme="1"/>
      <name val="Calibri"/>
      <family val="2"/>
      <charset val="178"/>
      <scheme val="minor"/>
    </font>
    <font>
      <b/>
      <sz val="10"/>
      <color rgb="FF000000"/>
      <name val="Calibri"/>
      <family val="2"/>
      <scheme val="minor"/>
    </font>
    <font>
      <sz val="24"/>
      <color theme="0" tint="-0.499984740745262"/>
      <name val="Akhbar MT"/>
      <charset val="178"/>
    </font>
    <font>
      <sz val="22"/>
      <color theme="0" tint="-0.499984740745262"/>
      <name val="Akhbar MT"/>
      <charset val="178"/>
    </font>
    <font>
      <sz val="24"/>
      <color theme="1"/>
      <name val="Akhbar MT"/>
      <charset val="178"/>
    </font>
    <font>
      <sz val="11"/>
      <color theme="1"/>
      <name val="Calibri"/>
      <family val="2"/>
    </font>
    <font>
      <sz val="11"/>
      <color theme="0"/>
      <name val="Calibri"/>
      <family val="2"/>
    </font>
    <font>
      <sz val="16"/>
      <color theme="1"/>
      <name val="Akhbar MT"/>
      <charset val="178"/>
    </font>
    <font>
      <sz val="11"/>
      <name val="Calibri"/>
      <family val="2"/>
    </font>
    <font>
      <b/>
      <sz val="11"/>
      <color theme="0"/>
      <name val="Calibri"/>
      <family val="2"/>
    </font>
    <font>
      <b/>
      <sz val="11"/>
      <name val="Calibri"/>
      <family val="2"/>
    </font>
    <font>
      <sz val="10"/>
      <name val="Calibri"/>
      <family val="2"/>
    </font>
    <font>
      <sz val="11"/>
      <color theme="1"/>
      <name val="Akhbar MT"/>
      <charset val="178"/>
    </font>
    <font>
      <sz val="12"/>
      <name val="Akhbar MT"/>
      <charset val="178"/>
    </font>
    <font>
      <sz val="16"/>
      <name val="Akhbar MT"/>
      <charset val="178"/>
    </font>
    <font>
      <sz val="10"/>
      <name val="Akhbar MT"/>
      <charset val="178"/>
    </font>
    <font>
      <sz val="12"/>
      <color theme="1"/>
      <name val="Akhbar MT"/>
      <charset val="178"/>
    </font>
    <font>
      <sz val="10"/>
      <color theme="1"/>
      <name val="Calibri"/>
      <family val="2"/>
    </font>
    <font>
      <sz val="10"/>
      <color theme="0"/>
      <name val="Calibri"/>
      <family val="2"/>
    </font>
    <font>
      <b/>
      <sz val="11"/>
      <color theme="1"/>
      <name val="Calibri"/>
      <family val="2"/>
      <scheme val="minor"/>
    </font>
    <font>
      <sz val="12"/>
      <color theme="1"/>
      <name val="Calibri"/>
      <family val="2"/>
      <scheme val="minor"/>
    </font>
    <font>
      <sz val="10"/>
      <color rgb="FFFF0000"/>
      <name val="Calibri"/>
      <family val="2"/>
    </font>
    <font>
      <sz val="14"/>
      <color theme="1"/>
      <name val="Calibri"/>
      <family val="2"/>
      <charset val="178"/>
      <scheme val="minor"/>
    </font>
    <font>
      <sz val="10"/>
      <name val="Calibri"/>
      <family val="2"/>
      <scheme val="minor"/>
    </font>
    <font>
      <sz val="10"/>
      <color rgb="FF000000"/>
      <name val="Calibri"/>
      <family val="2"/>
      <scheme val="minor"/>
    </font>
    <font>
      <sz val="10"/>
      <color theme="1"/>
      <name val="Calibri"/>
      <family val="2"/>
      <scheme val="minor"/>
    </font>
    <font>
      <sz val="12"/>
      <color theme="1"/>
      <name val="Calibri"/>
      <family val="2"/>
      <charset val="178"/>
      <scheme val="minor"/>
    </font>
    <font>
      <sz val="11"/>
      <color theme="0"/>
      <name val="GE Dinar One Light"/>
      <family val="1"/>
      <charset val="178"/>
    </font>
    <font>
      <sz val="11"/>
      <color theme="0"/>
      <name val="Cambria"/>
      <family val="1"/>
      <scheme val="major"/>
    </font>
    <font>
      <sz val="9"/>
      <color theme="0"/>
      <name val="Calibri"/>
      <family val="2"/>
    </font>
    <font>
      <b/>
      <sz val="11"/>
      <color theme="0"/>
      <name val="GE Dinar One Light"/>
      <family val="1"/>
      <charset val="178"/>
    </font>
    <font>
      <sz val="16"/>
      <color theme="1"/>
      <name val="Calibri"/>
      <family val="2"/>
      <scheme val="minor"/>
    </font>
    <font>
      <sz val="10"/>
      <color theme="1"/>
      <name val="Akhbar MT"/>
      <charset val="178"/>
    </font>
    <font>
      <sz val="12"/>
      <color theme="1"/>
      <name val="Akhbar MT"/>
      <family val="2"/>
      <charset val="178"/>
    </font>
    <font>
      <sz val="9"/>
      <name val="Calibri"/>
      <family val="2"/>
    </font>
    <font>
      <sz val="10"/>
      <name val="Calibri"/>
      <family val="2"/>
      <charset val="178"/>
      <scheme val="minor"/>
    </font>
    <font>
      <b/>
      <sz val="12"/>
      <color theme="1"/>
      <name val="Calibri"/>
      <family val="2"/>
      <scheme val="minor"/>
    </font>
    <font>
      <sz val="16"/>
      <name val="Calibri"/>
      <family val="2"/>
      <scheme val="minor"/>
    </font>
    <font>
      <sz val="9"/>
      <color indexed="81"/>
      <name val="Tahoma"/>
      <family val="2"/>
    </font>
    <font>
      <b/>
      <sz val="9"/>
      <color indexed="81"/>
      <name val="Tahoma"/>
      <family val="2"/>
    </font>
  </fonts>
  <fills count="32">
    <fill>
      <patternFill patternType="none"/>
    </fill>
    <fill>
      <patternFill patternType="gray125"/>
    </fill>
    <fill>
      <patternFill patternType="solid">
        <fgColor rgb="FF0069AA"/>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rgb="FFF2F2F2"/>
        <bgColor rgb="FF00000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8BD2F4"/>
        <bgColor indexed="64"/>
      </patternFill>
    </fill>
    <fill>
      <patternFill patternType="solid">
        <fgColor theme="0" tint="-0.14999847407452621"/>
        <bgColor indexed="64"/>
      </patternFill>
    </fill>
    <fill>
      <patternFill patternType="solid">
        <fgColor rgb="FFFFFF00"/>
        <bgColor indexed="64"/>
      </patternFill>
    </fill>
  </fills>
  <borders count="52">
    <border>
      <left/>
      <right/>
      <top/>
      <bottom/>
      <diagonal/>
    </border>
    <border>
      <left style="thin">
        <color theme="0"/>
      </left>
      <right style="thin">
        <color theme="0"/>
      </right>
      <top style="thin">
        <color theme="0"/>
      </top>
      <bottom style="thin">
        <color theme="0"/>
      </bottom>
      <diagonal/>
    </border>
    <border>
      <left/>
      <right/>
      <top/>
      <bottom style="medium">
        <color theme="0"/>
      </bottom>
      <diagonal/>
    </border>
    <border>
      <left/>
      <right style="medium">
        <color theme="0"/>
      </right>
      <top/>
      <bottom style="medium">
        <color theme="0"/>
      </bottom>
      <diagonal/>
    </border>
    <border>
      <left style="thin">
        <color theme="0"/>
      </left>
      <right/>
      <top style="thin">
        <color theme="0"/>
      </top>
      <bottom style="thin">
        <color theme="0"/>
      </bottom>
      <diagonal/>
    </border>
    <border>
      <left style="medium">
        <color theme="0"/>
      </left>
      <right/>
      <top style="medium">
        <color theme="0"/>
      </top>
      <bottom/>
      <diagonal/>
    </border>
    <border>
      <left/>
      <right/>
      <top style="medium">
        <color theme="0"/>
      </top>
      <bottom/>
      <diagonal/>
    </border>
    <border>
      <left style="medium">
        <color theme="0"/>
      </left>
      <right/>
      <top/>
      <bottom style="medium">
        <color theme="0"/>
      </bottom>
      <diagonal/>
    </border>
    <border>
      <left/>
      <right style="medium">
        <color theme="0"/>
      </right>
      <top style="medium">
        <color theme="0"/>
      </top>
      <bottom/>
      <diagonal/>
    </border>
    <border>
      <left style="medium">
        <color theme="0"/>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rgb="FF8BD2F4"/>
      </bottom>
      <diagonal/>
    </border>
    <border>
      <left style="thick">
        <color theme="0"/>
      </left>
      <right style="thick">
        <color theme="0"/>
      </right>
      <top style="thick">
        <color theme="0"/>
      </top>
      <bottom style="thick">
        <color theme="0"/>
      </bottom>
      <diagonal/>
    </border>
    <border>
      <left style="thick">
        <color theme="0"/>
      </left>
      <right/>
      <top style="medium">
        <color theme="0"/>
      </top>
      <bottom style="medium">
        <color theme="0"/>
      </bottom>
      <diagonal/>
    </border>
    <border>
      <left/>
      <right style="thin">
        <color rgb="FF8BD2F4"/>
      </right>
      <top/>
      <bottom/>
      <diagonal/>
    </border>
    <border>
      <left style="thin">
        <color rgb="FF8BD2F4"/>
      </left>
      <right style="thin">
        <color rgb="FF8BD2F4"/>
      </right>
      <top/>
      <bottom/>
      <diagonal/>
    </border>
    <border>
      <left/>
      <right style="thick">
        <color theme="0"/>
      </right>
      <top style="medium">
        <color theme="0"/>
      </top>
      <bottom style="medium">
        <color theme="0"/>
      </bottom>
      <diagonal/>
    </border>
    <border>
      <left/>
      <right/>
      <top/>
      <bottom style="thick">
        <color theme="0"/>
      </bottom>
      <diagonal/>
    </border>
    <border>
      <left/>
      <right/>
      <top style="thick">
        <color theme="0"/>
      </top>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ck">
        <color theme="0"/>
      </left>
      <right/>
      <top style="thick">
        <color theme="0"/>
      </top>
      <bottom/>
      <diagonal/>
    </border>
    <border>
      <left style="thick">
        <color theme="0"/>
      </left>
      <right/>
      <top/>
      <bottom style="thick">
        <color theme="0"/>
      </bottom>
      <diagonal/>
    </border>
    <border>
      <left style="thick">
        <color theme="0"/>
      </left>
      <right style="thick">
        <color theme="0"/>
      </right>
      <top style="thick">
        <color theme="0"/>
      </top>
      <bottom/>
      <diagonal/>
    </border>
    <border>
      <left style="thick">
        <color theme="0"/>
      </left>
      <right style="thick">
        <color theme="0"/>
      </right>
      <top/>
      <bottom style="thick">
        <color theme="0"/>
      </bottom>
      <diagonal/>
    </border>
    <border>
      <left/>
      <right style="thick">
        <color theme="0"/>
      </right>
      <top style="thick">
        <color theme="0"/>
      </top>
      <bottom/>
      <diagonal/>
    </border>
    <border>
      <left/>
      <right/>
      <top style="thick">
        <color theme="0"/>
      </top>
      <bottom style="thick">
        <color theme="0"/>
      </bottom>
      <diagonal/>
    </border>
    <border>
      <left/>
      <right style="thick">
        <color theme="0"/>
      </right>
      <top/>
      <bottom/>
      <diagonal/>
    </border>
    <border>
      <left/>
      <right/>
      <top style="thin">
        <color theme="0"/>
      </top>
      <bottom style="thin">
        <color theme="0"/>
      </bottom>
      <diagonal/>
    </border>
    <border>
      <left style="thick">
        <color theme="0"/>
      </left>
      <right style="thick">
        <color theme="0"/>
      </right>
      <top/>
      <bottom/>
      <diagonal/>
    </border>
    <border>
      <left style="thick">
        <color theme="0"/>
      </left>
      <right/>
      <top/>
      <bottom/>
      <diagonal/>
    </border>
    <border>
      <left/>
      <right style="thick">
        <color theme="0"/>
      </right>
      <top/>
      <bottom style="thick">
        <color theme="0"/>
      </bottom>
      <diagonal/>
    </border>
    <border>
      <left/>
      <right style="thin">
        <color theme="0"/>
      </right>
      <top style="thin">
        <color theme="0"/>
      </top>
      <bottom style="thin">
        <color theme="0"/>
      </bottom>
      <diagonal/>
    </border>
    <border>
      <left style="thick">
        <color theme="0"/>
      </left>
      <right/>
      <top style="medium">
        <color theme="0"/>
      </top>
      <bottom/>
      <diagonal/>
    </border>
    <border>
      <left style="thick">
        <color theme="0"/>
      </left>
      <right/>
      <top/>
      <bottom style="medium">
        <color theme="0"/>
      </bottom>
      <diagonal/>
    </border>
    <border>
      <left style="thin">
        <color theme="0"/>
      </left>
      <right style="thin">
        <color theme="0"/>
      </right>
      <top style="thin">
        <color theme="0"/>
      </top>
      <bottom style="thick">
        <color theme="0"/>
      </bottom>
      <diagonal/>
    </border>
    <border>
      <left style="thin">
        <color theme="0"/>
      </left>
      <right style="thin">
        <color theme="0"/>
      </right>
      <top style="thick">
        <color theme="0"/>
      </top>
      <bottom style="thick">
        <color theme="0"/>
      </bottom>
      <diagonal/>
    </border>
    <border>
      <left style="thin">
        <color theme="0"/>
      </left>
      <right style="thin">
        <color theme="0"/>
      </right>
      <top style="thick">
        <color theme="0"/>
      </top>
      <bottom style="thin">
        <color theme="0"/>
      </bottom>
      <diagonal/>
    </border>
    <border>
      <left style="thick">
        <color theme="0"/>
      </left>
      <right/>
      <top style="thick">
        <color theme="0"/>
      </top>
      <bottom style="thin">
        <color theme="0"/>
      </bottom>
      <diagonal/>
    </border>
    <border>
      <left/>
      <right style="thick">
        <color theme="0"/>
      </right>
      <top style="thick">
        <color theme="0"/>
      </top>
      <bottom style="thin">
        <color theme="0"/>
      </bottom>
      <diagonal/>
    </border>
    <border>
      <left/>
      <right/>
      <top style="thin">
        <color rgb="FF0069AA"/>
      </top>
      <bottom/>
      <diagonal/>
    </border>
  </borders>
  <cellStyleXfs count="1278">
    <xf numFmtId="0" fontId="0" fillId="0" borderId="0"/>
    <xf numFmtId="9" fontId="17" fillId="0" borderId="0" applyFont="0" applyFill="0" applyBorder="0" applyAlignment="0" applyProtection="0"/>
    <xf numFmtId="0" fontId="19" fillId="0" borderId="0" applyNumberFormat="0" applyFill="0" applyBorder="0" applyAlignment="0" applyProtection="0"/>
    <xf numFmtId="164" fontId="17" fillId="0" borderId="0" applyFont="0" applyFill="0" applyBorder="0" applyAlignment="0" applyProtection="0"/>
    <xf numFmtId="43" fontId="17" fillId="0" borderId="0" applyFont="0" applyFill="0" applyBorder="0" applyAlignment="0" applyProtection="0"/>
    <xf numFmtId="0" fontId="16" fillId="0" borderId="0"/>
    <xf numFmtId="0" fontId="17" fillId="0" borderId="0"/>
    <xf numFmtId="164" fontId="17" fillId="0" borderId="0" applyFont="0" applyFill="0" applyBorder="0" applyAlignment="0" applyProtection="0"/>
    <xf numFmtId="9" fontId="17" fillId="0" borderId="0" applyFont="0" applyFill="0" applyBorder="0" applyAlignment="0" applyProtection="0"/>
    <xf numFmtId="43" fontId="16" fillId="0" borderId="0" applyFont="0" applyFill="0" applyBorder="0" applyAlignment="0" applyProtection="0"/>
    <xf numFmtId="0" fontId="17" fillId="0" borderId="0"/>
    <xf numFmtId="0" fontId="16" fillId="0" borderId="0"/>
    <xf numFmtId="0" fontId="16" fillId="0" borderId="0"/>
    <xf numFmtId="164" fontId="16" fillId="0" borderId="0" applyFont="0" applyFill="0" applyBorder="0" applyAlignment="0" applyProtection="0"/>
    <xf numFmtId="0" fontId="17" fillId="0" borderId="0"/>
    <xf numFmtId="164" fontId="17" fillId="0" borderId="0" applyFont="0" applyFill="0" applyBorder="0" applyAlignment="0" applyProtection="0"/>
    <xf numFmtId="43" fontId="16" fillId="0" borderId="0" applyFont="0" applyFill="0" applyBorder="0" applyAlignment="0" applyProtection="0"/>
    <xf numFmtId="0" fontId="17" fillId="0" borderId="0"/>
    <xf numFmtId="43" fontId="17" fillId="0" borderId="0" applyFont="0" applyFill="0" applyBorder="0" applyAlignment="0" applyProtection="0"/>
    <xf numFmtId="9" fontId="17" fillId="0" borderId="0" applyFont="0" applyFill="0" applyBorder="0" applyAlignment="0" applyProtection="0"/>
    <xf numFmtId="0" fontId="16" fillId="0" borderId="0"/>
    <xf numFmtId="0" fontId="16" fillId="0" borderId="0"/>
    <xf numFmtId="9"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1" fillId="7" borderId="0" applyNumberFormat="0" applyBorder="0" applyAlignment="0" applyProtection="0"/>
    <xf numFmtId="0" fontId="21" fillId="8" borderId="0" applyNumberFormat="0" applyBorder="0" applyAlignment="0" applyProtection="0"/>
    <xf numFmtId="0" fontId="17" fillId="0" borderId="0"/>
    <xf numFmtId="0" fontId="21" fillId="7" borderId="0" applyNumberFormat="0" applyBorder="0" applyAlignment="0" applyProtection="0"/>
    <xf numFmtId="0" fontId="22" fillId="8" borderId="0" applyNumberFormat="0" applyBorder="0" applyAlignment="0" applyProtection="0"/>
    <xf numFmtId="0" fontId="21" fillId="8"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7" borderId="0" applyNumberFormat="0" applyBorder="0" applyAlignment="0" applyProtection="0"/>
    <xf numFmtId="0" fontId="17" fillId="0" borderId="0"/>
    <xf numFmtId="0" fontId="22" fillId="7" borderId="0" applyNumberFormat="0" applyBorder="0" applyAlignment="0" applyProtection="0"/>
    <xf numFmtId="0" fontId="22" fillId="8"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5" fillId="25" borderId="13" applyNumberFormat="0" applyAlignment="0" applyProtection="0"/>
    <xf numFmtId="0" fontId="25" fillId="25" borderId="13" applyNumberFormat="0" applyAlignment="0" applyProtection="0"/>
    <xf numFmtId="0" fontId="25" fillId="25" borderId="13" applyNumberFormat="0" applyAlignment="0" applyProtection="0"/>
    <xf numFmtId="0" fontId="25" fillId="25" borderId="13" applyNumberFormat="0" applyAlignment="0" applyProtection="0"/>
    <xf numFmtId="0" fontId="25" fillId="25" borderId="13" applyNumberFormat="0" applyAlignment="0" applyProtection="0"/>
    <xf numFmtId="0" fontId="26" fillId="26" borderId="14" applyNumberFormat="0" applyAlignment="0" applyProtection="0"/>
    <xf numFmtId="0" fontId="26" fillId="26" borderId="14" applyNumberFormat="0" applyAlignment="0" applyProtection="0"/>
    <xf numFmtId="0" fontId="26" fillId="26" borderId="14" applyNumberFormat="0" applyAlignment="0" applyProtection="0"/>
    <xf numFmtId="0" fontId="26" fillId="26" borderId="14" applyNumberFormat="0" applyAlignment="0" applyProtection="0"/>
    <xf numFmtId="0" fontId="26" fillId="26" borderId="14" applyNumberFormat="0" applyAlignment="0" applyProtection="0"/>
    <xf numFmtId="164" fontId="20" fillId="0" borderId="0" applyFont="0" applyFill="0" applyBorder="0" applyAlignment="0" applyProtection="0"/>
    <xf numFmtId="43" fontId="2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6" fillId="0" borderId="0" applyFont="0" applyFill="0" applyBorder="0" applyAlignment="0" applyProtection="0"/>
    <xf numFmtId="43" fontId="20" fillId="0" borderId="0" applyFont="0" applyFill="0" applyBorder="0" applyAlignment="0" applyProtection="0"/>
    <xf numFmtId="164" fontId="20" fillId="0" borderId="0" applyFont="0" applyFill="0" applyBorder="0" applyAlignment="0" applyProtection="0"/>
    <xf numFmtId="43" fontId="20" fillId="0" borderId="0" applyFont="0" applyFill="0" applyBorder="0" applyAlignment="0" applyProtection="0"/>
    <xf numFmtId="164" fontId="20" fillId="0" borderId="0" applyFont="0" applyFill="0" applyBorder="0" applyAlignment="0" applyProtection="0"/>
    <xf numFmtId="43" fontId="20" fillId="0" borderId="0" applyFont="0" applyFill="0" applyBorder="0" applyAlignment="0" applyProtection="0"/>
    <xf numFmtId="38" fontId="27"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1" fillId="0" borderId="16" applyNumberFormat="0" applyFill="0" applyAlignment="0" applyProtection="0"/>
    <xf numFmtId="0" fontId="31" fillId="0" borderId="16" applyNumberFormat="0" applyFill="0" applyAlignment="0" applyProtection="0"/>
    <xf numFmtId="0" fontId="31" fillId="0" borderId="16" applyNumberFormat="0" applyFill="0" applyAlignment="0" applyProtection="0"/>
    <xf numFmtId="0" fontId="31" fillId="0" borderId="16" applyNumberFormat="0" applyFill="0" applyAlignment="0" applyProtection="0"/>
    <xf numFmtId="0" fontId="31" fillId="0" borderId="16" applyNumberFormat="0" applyFill="0" applyAlignment="0" applyProtection="0"/>
    <xf numFmtId="0" fontId="32" fillId="0" borderId="17" applyNumberFormat="0" applyFill="0" applyAlignment="0" applyProtection="0"/>
    <xf numFmtId="0" fontId="32" fillId="0" borderId="17" applyNumberFormat="0" applyFill="0" applyAlignment="0" applyProtection="0"/>
    <xf numFmtId="0" fontId="32" fillId="0" borderId="17" applyNumberFormat="0" applyFill="0" applyAlignment="0" applyProtection="0"/>
    <xf numFmtId="0" fontId="32" fillId="0" borderId="17" applyNumberFormat="0" applyFill="0" applyAlignment="0" applyProtection="0"/>
    <xf numFmtId="0" fontId="32" fillId="0" borderId="17" applyNumberFormat="0" applyFill="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3" fillId="12" borderId="13" applyNumberFormat="0" applyAlignment="0" applyProtection="0"/>
    <xf numFmtId="0" fontId="33" fillId="12" borderId="13" applyNumberFormat="0" applyAlignment="0" applyProtection="0"/>
    <xf numFmtId="0" fontId="33" fillId="12" borderId="13" applyNumberFormat="0" applyAlignment="0" applyProtection="0"/>
    <xf numFmtId="0" fontId="33" fillId="12" borderId="13" applyNumberFormat="0" applyAlignment="0" applyProtection="0"/>
    <xf numFmtId="0" fontId="33" fillId="12" borderId="13" applyNumberFormat="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166" fontId="20" fillId="0" borderId="0" applyFont="0" applyFill="0" applyBorder="0" applyAlignment="0" applyProtection="0"/>
    <xf numFmtId="167" fontId="20" fillId="0" borderId="0" applyFont="0" applyFill="0" applyBorder="0" applyAlignment="0" applyProtection="0"/>
    <xf numFmtId="168" fontId="20" fillId="0" borderId="0" applyFont="0" applyFill="0" applyBorder="0" applyAlignment="0" applyProtection="0"/>
    <xf numFmtId="169" fontId="20" fillId="0" borderId="0" applyFont="0" applyFill="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17" fillId="0" borderId="0"/>
    <xf numFmtId="0" fontId="17" fillId="0" borderId="0"/>
    <xf numFmtId="0" fontId="20" fillId="0" borderId="0"/>
    <xf numFmtId="0" fontId="17" fillId="0" borderId="0"/>
    <xf numFmtId="0" fontId="20" fillId="0" borderId="0"/>
    <xf numFmtId="0" fontId="16" fillId="0" borderId="0"/>
    <xf numFmtId="0" fontId="16" fillId="0" borderId="0"/>
    <xf numFmtId="0" fontId="20" fillId="0" borderId="0"/>
    <xf numFmtId="0" fontId="16" fillId="0" borderId="0"/>
    <xf numFmtId="0" fontId="20" fillId="0" borderId="0"/>
    <xf numFmtId="0" fontId="20" fillId="0" borderId="0"/>
    <xf numFmtId="0" fontId="20" fillId="0" borderId="0"/>
    <xf numFmtId="0" fontId="20" fillId="0" borderId="0"/>
    <xf numFmtId="0" fontId="16" fillId="0" borderId="0"/>
    <xf numFmtId="0" fontId="20" fillId="0" borderId="0"/>
    <xf numFmtId="0" fontId="20" fillId="0" borderId="0"/>
    <xf numFmtId="0" fontId="17" fillId="0" borderId="0"/>
    <xf numFmtId="0" fontId="17" fillId="0" borderId="0"/>
    <xf numFmtId="0" fontId="17" fillId="0" borderId="0"/>
    <xf numFmtId="0" fontId="20" fillId="0" borderId="0"/>
    <xf numFmtId="0" fontId="20" fillId="0" borderId="0"/>
    <xf numFmtId="0" fontId="17" fillId="0" borderId="0"/>
    <xf numFmtId="0" fontId="17" fillId="0" borderId="0"/>
    <xf numFmtId="0" fontId="17" fillId="0" borderId="0"/>
    <xf numFmtId="0" fontId="17" fillId="0" borderId="0"/>
    <xf numFmtId="0" fontId="17" fillId="0" borderId="0"/>
    <xf numFmtId="0" fontId="20" fillId="0" borderId="0"/>
    <xf numFmtId="0" fontId="17" fillId="0" borderId="0"/>
    <xf numFmtId="0" fontId="17" fillId="0" borderId="0"/>
    <xf numFmtId="0" fontId="17" fillId="0" borderId="0"/>
    <xf numFmtId="0" fontId="20" fillId="0" borderId="0"/>
    <xf numFmtId="0" fontId="20" fillId="28" borderId="19" applyNumberFormat="0" applyFont="0" applyAlignment="0" applyProtection="0"/>
    <xf numFmtId="0" fontId="20" fillId="28" borderId="19" applyNumberFormat="0" applyFont="0" applyAlignment="0" applyProtection="0"/>
    <xf numFmtId="0" fontId="20" fillId="28" borderId="19" applyNumberFormat="0" applyFont="0" applyAlignment="0" applyProtection="0"/>
    <xf numFmtId="0" fontId="20" fillId="28" borderId="19" applyNumberFormat="0" applyFont="0" applyAlignment="0" applyProtection="0"/>
    <xf numFmtId="0" fontId="20" fillId="28" borderId="19" applyNumberFormat="0" applyFont="0" applyAlignment="0" applyProtection="0"/>
    <xf numFmtId="0" fontId="20" fillId="28" borderId="19" applyNumberFormat="0" applyFont="0" applyAlignment="0" applyProtection="0"/>
    <xf numFmtId="0" fontId="20" fillId="28" borderId="19" applyNumberFormat="0" applyFont="0" applyAlignment="0" applyProtection="0"/>
    <xf numFmtId="0" fontId="20" fillId="28" borderId="19" applyNumberFormat="0" applyFont="0" applyAlignment="0" applyProtection="0"/>
    <xf numFmtId="0" fontId="20" fillId="28" borderId="19" applyNumberFormat="0" applyFont="0" applyAlignment="0" applyProtection="0"/>
    <xf numFmtId="0" fontId="20" fillId="28" borderId="19" applyNumberFormat="0" applyFont="0" applyAlignment="0" applyProtection="0"/>
    <xf numFmtId="0" fontId="20" fillId="28" borderId="19" applyNumberFormat="0" applyFont="0" applyAlignment="0" applyProtection="0"/>
    <xf numFmtId="0" fontId="20" fillId="28" borderId="19" applyNumberFormat="0" applyFont="0" applyAlignment="0" applyProtection="0"/>
    <xf numFmtId="0" fontId="20" fillId="28" borderId="19" applyNumberFormat="0" applyFont="0" applyAlignment="0" applyProtection="0"/>
    <xf numFmtId="0" fontId="20" fillId="28" borderId="19" applyNumberFormat="0" applyFont="0" applyAlignment="0" applyProtection="0"/>
    <xf numFmtId="0" fontId="20" fillId="28" borderId="19" applyNumberFormat="0" applyFont="0" applyAlignment="0" applyProtection="0"/>
    <xf numFmtId="0" fontId="20" fillId="28" borderId="19" applyNumberFormat="0" applyFont="0" applyAlignment="0" applyProtection="0"/>
    <xf numFmtId="0" fontId="20" fillId="28" borderId="19" applyNumberFormat="0" applyFont="0" applyAlignment="0" applyProtection="0"/>
    <xf numFmtId="0" fontId="20" fillId="28" borderId="19" applyNumberFormat="0" applyFont="0" applyAlignment="0" applyProtection="0"/>
    <xf numFmtId="0" fontId="20" fillId="28" borderId="19" applyNumberFormat="0" applyFont="0" applyAlignment="0" applyProtection="0"/>
    <xf numFmtId="0" fontId="20" fillId="28" borderId="19" applyNumberFormat="0" applyFont="0" applyAlignment="0" applyProtection="0"/>
    <xf numFmtId="0" fontId="20" fillId="28" borderId="19" applyNumberFormat="0" applyFont="0" applyAlignment="0" applyProtection="0"/>
    <xf numFmtId="0" fontId="20" fillId="28" borderId="19" applyNumberFormat="0" applyFont="0" applyAlignment="0" applyProtection="0"/>
    <xf numFmtId="0" fontId="20" fillId="28" borderId="19" applyNumberFormat="0" applyFont="0" applyAlignment="0" applyProtection="0"/>
    <xf numFmtId="0" fontId="20" fillId="28" borderId="19" applyNumberFormat="0" applyFont="0" applyAlignment="0" applyProtection="0"/>
    <xf numFmtId="0" fontId="20" fillId="28" borderId="19" applyNumberFormat="0" applyFont="0" applyAlignment="0" applyProtection="0"/>
    <xf numFmtId="0" fontId="20" fillId="28" borderId="19" applyNumberFormat="0" applyFont="0" applyAlignment="0" applyProtection="0"/>
    <xf numFmtId="0" fontId="20" fillId="28" borderId="19" applyNumberFormat="0" applyFont="0" applyAlignment="0" applyProtection="0"/>
    <xf numFmtId="0" fontId="20" fillId="28" borderId="19" applyNumberFormat="0" applyFont="0" applyAlignment="0" applyProtection="0"/>
    <xf numFmtId="0" fontId="20" fillId="28" borderId="19" applyNumberFormat="0" applyFont="0" applyAlignment="0" applyProtection="0"/>
    <xf numFmtId="0" fontId="20" fillId="28" borderId="19" applyNumberFormat="0" applyFont="0" applyAlignment="0" applyProtection="0"/>
    <xf numFmtId="0" fontId="20" fillId="28" borderId="19" applyNumberFormat="0" applyFont="0" applyAlignment="0" applyProtection="0"/>
    <xf numFmtId="0" fontId="36" fillId="25" borderId="20" applyNumberFormat="0" applyAlignment="0" applyProtection="0"/>
    <xf numFmtId="0" fontId="36" fillId="25" borderId="20" applyNumberFormat="0" applyAlignment="0" applyProtection="0"/>
    <xf numFmtId="0" fontId="36" fillId="25" borderId="20" applyNumberFormat="0" applyAlignment="0" applyProtection="0"/>
    <xf numFmtId="0" fontId="36" fillId="25" borderId="20" applyNumberFormat="0" applyAlignment="0" applyProtection="0"/>
    <xf numFmtId="0" fontId="36" fillId="25" borderId="20" applyNumberFormat="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170" fontId="20" fillId="0" borderId="0" applyFont="0" applyFill="0" applyBorder="0" applyAlignment="0" applyProtection="0"/>
    <xf numFmtId="171" fontId="20"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17" fillId="0" borderId="0"/>
    <xf numFmtId="9" fontId="17" fillId="0" borderId="0" applyFont="0" applyFill="0" applyBorder="0" applyAlignment="0" applyProtection="0"/>
    <xf numFmtId="164"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164"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5" fillId="0" borderId="0"/>
    <xf numFmtId="43" fontId="15" fillId="0" borderId="0" applyFont="0" applyFill="0" applyBorder="0" applyAlignment="0" applyProtection="0"/>
    <xf numFmtId="0" fontId="15" fillId="0" borderId="0"/>
    <xf numFmtId="0" fontId="15" fillId="0" borderId="0"/>
    <xf numFmtId="164" fontId="15" fillId="0" borderId="0" applyFont="0" applyFill="0" applyBorder="0" applyAlignment="0" applyProtection="0"/>
    <xf numFmtId="43" fontId="15" fillId="0" borderId="0" applyFont="0" applyFill="0" applyBorder="0" applyAlignment="0" applyProtection="0"/>
    <xf numFmtId="0" fontId="15" fillId="0" borderId="0"/>
    <xf numFmtId="0" fontId="15" fillId="0" borderId="0"/>
    <xf numFmtId="9"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43"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4" fillId="0" borderId="0"/>
    <xf numFmtId="43" fontId="14" fillId="0" borderId="0" applyFont="0" applyFill="0" applyBorder="0" applyAlignment="0" applyProtection="0"/>
    <xf numFmtId="0" fontId="13" fillId="0" borderId="0"/>
    <xf numFmtId="43" fontId="13" fillId="0" borderId="0" applyFont="0" applyFill="0" applyBorder="0" applyAlignment="0" applyProtection="0"/>
    <xf numFmtId="164" fontId="13" fillId="0" borderId="0" applyFont="0" applyFill="0" applyBorder="0" applyAlignment="0" applyProtection="0"/>
    <xf numFmtId="0" fontId="12" fillId="0" borderId="0"/>
    <xf numFmtId="43" fontId="17" fillId="0" borderId="0" applyFont="0" applyFill="0" applyBorder="0" applyAlignment="0" applyProtection="0"/>
    <xf numFmtId="0" fontId="12" fillId="0" borderId="0"/>
    <xf numFmtId="43" fontId="12" fillId="0" borderId="0" applyFont="0" applyFill="0" applyBorder="0" applyAlignment="0" applyProtection="0"/>
    <xf numFmtId="0" fontId="12" fillId="0" borderId="0"/>
    <xf numFmtId="0" fontId="12" fillId="0" borderId="0"/>
    <xf numFmtId="164" fontId="12" fillId="0" borderId="0" applyFont="0" applyFill="0" applyBorder="0" applyAlignment="0" applyProtection="0"/>
    <xf numFmtId="43" fontId="12" fillId="0" borderId="0" applyFont="0" applyFill="0" applyBorder="0" applyAlignment="0" applyProtection="0"/>
    <xf numFmtId="0" fontId="12" fillId="0" borderId="0"/>
    <xf numFmtId="0" fontId="12" fillId="0" borderId="0"/>
    <xf numFmtId="9" fontId="12" fillId="0" borderId="0" applyFont="0" applyFill="0" applyBorder="0" applyAlignment="0" applyProtection="0"/>
    <xf numFmtId="164" fontId="12" fillId="0" borderId="0" applyFont="0" applyFill="0" applyBorder="0" applyAlignment="0" applyProtection="0"/>
    <xf numFmtId="9" fontId="12" fillId="0" borderId="0" applyFont="0" applyFill="0" applyBorder="0" applyAlignment="0" applyProtection="0"/>
    <xf numFmtId="43"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43" fontId="12" fillId="0" borderId="0" applyFont="0" applyFill="0" applyBorder="0" applyAlignment="0" applyProtection="0"/>
    <xf numFmtId="0" fontId="12" fillId="0" borderId="0"/>
    <xf numFmtId="0" fontId="12" fillId="0" borderId="0"/>
    <xf numFmtId="164" fontId="12" fillId="0" borderId="0" applyFont="0" applyFill="0" applyBorder="0" applyAlignment="0" applyProtection="0"/>
    <xf numFmtId="43" fontId="12" fillId="0" borderId="0" applyFont="0" applyFill="0" applyBorder="0" applyAlignment="0" applyProtection="0"/>
    <xf numFmtId="0" fontId="12" fillId="0" borderId="0"/>
    <xf numFmtId="0" fontId="12" fillId="0" borderId="0"/>
    <xf numFmtId="9" fontId="12" fillId="0" borderId="0" applyFont="0" applyFill="0" applyBorder="0" applyAlignment="0" applyProtection="0"/>
    <xf numFmtId="164" fontId="12" fillId="0" borderId="0" applyFont="0" applyFill="0" applyBorder="0" applyAlignment="0" applyProtection="0"/>
    <xf numFmtId="9" fontId="12" fillId="0" borderId="0" applyFont="0" applyFill="0" applyBorder="0" applyAlignment="0" applyProtection="0"/>
    <xf numFmtId="43"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43" fontId="12" fillId="0" borderId="0" applyFont="0" applyFill="0" applyBorder="0" applyAlignment="0" applyProtection="0"/>
    <xf numFmtId="0" fontId="12" fillId="0" borderId="0"/>
    <xf numFmtId="43" fontId="12" fillId="0" borderId="0" applyFont="0" applyFill="0" applyBorder="0" applyAlignment="0" applyProtection="0"/>
    <xf numFmtId="164" fontId="12" fillId="0" borderId="0" applyFont="0" applyFill="0" applyBorder="0" applyAlignment="0" applyProtection="0"/>
    <xf numFmtId="0" fontId="11" fillId="0" borderId="0"/>
    <xf numFmtId="0" fontId="11" fillId="0" borderId="0"/>
    <xf numFmtId="0" fontId="11" fillId="0" borderId="0"/>
    <xf numFmtId="164" fontId="11" fillId="0" borderId="0" applyFont="0" applyFill="0" applyBorder="0" applyAlignment="0" applyProtection="0"/>
    <xf numFmtId="43" fontId="11" fillId="0" borderId="0" applyFont="0" applyFill="0" applyBorder="0" applyAlignment="0" applyProtection="0"/>
    <xf numFmtId="0" fontId="11" fillId="0" borderId="0"/>
    <xf numFmtId="0" fontId="11" fillId="0" borderId="0"/>
    <xf numFmtId="9" fontId="11" fillId="0" borderId="0" applyFont="0" applyFill="0" applyBorder="0" applyAlignment="0" applyProtection="0"/>
    <xf numFmtId="164" fontId="11" fillId="0" borderId="0" applyFont="0" applyFill="0" applyBorder="0" applyAlignment="0" applyProtection="0"/>
    <xf numFmtId="9" fontId="11" fillId="0" borderId="0" applyFont="0" applyFill="0" applyBorder="0" applyAlignment="0" applyProtection="0"/>
    <xf numFmtId="0" fontId="10" fillId="0" borderId="0"/>
    <xf numFmtId="0" fontId="10" fillId="0" borderId="0"/>
    <xf numFmtId="0" fontId="10" fillId="0" borderId="0"/>
    <xf numFmtId="164"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164" fontId="10" fillId="0" borderId="0" applyFont="0" applyFill="0" applyBorder="0" applyAlignment="0" applyProtection="0"/>
    <xf numFmtId="9" fontId="10"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164" fontId="17" fillId="0" borderId="0" applyFont="0" applyFill="0" applyBorder="0" applyAlignment="0" applyProtection="0"/>
    <xf numFmtId="9" fontId="17" fillId="0" borderId="0" applyFont="0" applyFill="0" applyBorder="0" applyAlignment="0" applyProtection="0"/>
    <xf numFmtId="43" fontId="9" fillId="0" borderId="0" applyFont="0" applyFill="0" applyBorder="0" applyAlignment="0" applyProtection="0"/>
    <xf numFmtId="0" fontId="17" fillId="0" borderId="0"/>
    <xf numFmtId="0" fontId="9" fillId="0" borderId="0"/>
    <xf numFmtId="0" fontId="9" fillId="0" borderId="0"/>
    <xf numFmtId="164" fontId="9" fillId="0" borderId="0" applyFont="0" applyFill="0" applyBorder="0" applyAlignment="0" applyProtection="0"/>
    <xf numFmtId="43" fontId="9" fillId="0" borderId="0" applyFont="0" applyFill="0" applyBorder="0" applyAlignment="0" applyProtection="0"/>
    <xf numFmtId="9" fontId="17"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0" fontId="9" fillId="0" borderId="0"/>
    <xf numFmtId="164"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0" fontId="9" fillId="0" borderId="0"/>
    <xf numFmtId="164"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164"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164"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164"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164"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164"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164" fontId="8" fillId="0" borderId="0" applyFont="0" applyFill="0" applyBorder="0" applyAlignment="0" applyProtection="0"/>
    <xf numFmtId="0" fontId="8" fillId="0" borderId="0"/>
    <xf numFmtId="0" fontId="8" fillId="0" borderId="0"/>
    <xf numFmtId="0" fontId="8" fillId="0" borderId="0"/>
    <xf numFmtId="164"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164"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164"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164"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164"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164"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164"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164"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164"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164"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164" fontId="8" fillId="0" borderId="0" applyFont="0" applyFill="0" applyBorder="0" applyAlignment="0" applyProtection="0"/>
    <xf numFmtId="0" fontId="8" fillId="0" borderId="0"/>
    <xf numFmtId="0" fontId="8" fillId="0" borderId="0"/>
    <xf numFmtId="0" fontId="8" fillId="0" borderId="0"/>
    <xf numFmtId="164"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164"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164"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164" fontId="8" fillId="0" borderId="0" applyFont="0" applyFill="0" applyBorder="0" applyAlignment="0" applyProtection="0"/>
    <xf numFmtId="9" fontId="8" fillId="0" borderId="0" applyFont="0" applyFill="0" applyBorder="0" applyAlignment="0" applyProtection="0"/>
    <xf numFmtId="164" fontId="17" fillId="0" borderId="0" applyFont="0" applyFill="0" applyBorder="0" applyAlignment="0" applyProtection="0"/>
    <xf numFmtId="0" fontId="7" fillId="0" borderId="0"/>
    <xf numFmtId="164" fontId="1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164" fontId="17" fillId="0" borderId="0" applyFont="0" applyFill="0" applyBorder="0" applyAlignment="0" applyProtection="0"/>
    <xf numFmtId="164" fontId="7" fillId="0" borderId="0" applyFont="0" applyFill="0" applyBorder="0" applyAlignment="0" applyProtection="0"/>
    <xf numFmtId="164" fontId="1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164" fontId="20" fillId="0" borderId="0" applyFont="0" applyFill="0" applyBorder="0" applyAlignment="0" applyProtection="0"/>
    <xf numFmtId="164" fontId="22"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7"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164" fontId="17" fillId="0" borderId="0" applyFont="0" applyFill="0" applyBorder="0" applyAlignment="0" applyProtection="0"/>
    <xf numFmtId="164" fontId="17" fillId="0" borderId="0" applyFont="0" applyFill="0" applyBorder="0" applyAlignment="0" applyProtection="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164" fontId="7" fillId="0" borderId="0" applyFont="0" applyFill="0" applyBorder="0" applyAlignment="0" applyProtection="0"/>
    <xf numFmtId="0" fontId="7" fillId="0" borderId="0"/>
    <xf numFmtId="164" fontId="7" fillId="0" borderId="0" applyFont="0" applyFill="0" applyBorder="0" applyAlignment="0" applyProtection="0"/>
    <xf numFmtId="164" fontId="7" fillId="0" borderId="0" applyFont="0" applyFill="0" applyBorder="0" applyAlignment="0" applyProtection="0"/>
    <xf numFmtId="0" fontId="7" fillId="0" borderId="0"/>
    <xf numFmtId="164" fontId="17" fillId="0" borderId="0" applyFont="0" applyFill="0" applyBorder="0" applyAlignment="0" applyProtection="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164" fontId="7" fillId="0" borderId="0" applyFont="0" applyFill="0" applyBorder="0" applyAlignment="0" applyProtection="0"/>
    <xf numFmtId="0" fontId="7" fillId="0" borderId="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0" fontId="7" fillId="0" borderId="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0" fontId="7" fillId="0" borderId="0"/>
    <xf numFmtId="0" fontId="7" fillId="0" borderId="0"/>
    <xf numFmtId="0" fontId="7" fillId="0" borderId="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164" fontId="1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164" fontId="7" fillId="0" borderId="0" applyFont="0" applyFill="0" applyBorder="0" applyAlignment="0" applyProtection="0"/>
    <xf numFmtId="0" fontId="7" fillId="0" borderId="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164" fontId="7" fillId="0" borderId="0" applyFont="0" applyFill="0" applyBorder="0" applyAlignment="0" applyProtection="0"/>
    <xf numFmtId="0" fontId="7" fillId="0" borderId="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0" fontId="7" fillId="0" borderId="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0" fontId="7" fillId="0" borderId="0"/>
    <xf numFmtId="0" fontId="7" fillId="0" borderId="0"/>
    <xf numFmtId="0" fontId="7" fillId="0" borderId="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164" fontId="7" fillId="0" borderId="0" applyFont="0" applyFill="0" applyBorder="0" applyAlignment="0" applyProtection="0"/>
    <xf numFmtId="0" fontId="7" fillId="0" borderId="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164" fontId="7" fillId="0" borderId="0" applyFont="0" applyFill="0" applyBorder="0" applyAlignment="0" applyProtection="0"/>
    <xf numFmtId="0" fontId="7" fillId="0" borderId="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0" fontId="7" fillId="0" borderId="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0" fontId="7" fillId="0" borderId="0"/>
    <xf numFmtId="0" fontId="7" fillId="0" borderId="0"/>
    <xf numFmtId="0" fontId="7" fillId="0" borderId="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164" fontId="7" fillId="0" borderId="0" applyFont="0" applyFill="0" applyBorder="0" applyAlignment="0" applyProtection="0"/>
    <xf numFmtId="0" fontId="7" fillId="0" borderId="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164" fontId="7" fillId="0" borderId="0" applyFont="0" applyFill="0" applyBorder="0" applyAlignment="0" applyProtection="0"/>
    <xf numFmtId="0" fontId="7" fillId="0" borderId="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0" fontId="7" fillId="0" borderId="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0" fontId="7" fillId="0" borderId="0"/>
    <xf numFmtId="0" fontId="7" fillId="0" borderId="0"/>
    <xf numFmtId="0" fontId="7" fillId="0" borderId="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0" fontId="17" fillId="0" borderId="0"/>
    <xf numFmtId="164" fontId="17" fillId="0" borderId="0" applyFont="0" applyFill="0" applyBorder="0" applyAlignment="0" applyProtection="0"/>
    <xf numFmtId="0" fontId="6" fillId="0" borderId="0"/>
    <xf numFmtId="164" fontId="17" fillId="0" borderId="0" applyFont="0" applyFill="0" applyBorder="0" applyAlignment="0" applyProtection="0"/>
    <xf numFmtId="0" fontId="6" fillId="0" borderId="0"/>
    <xf numFmtId="164" fontId="17"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164" fontId="17"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164" fontId="6" fillId="0" borderId="0" applyFont="0" applyFill="0" applyBorder="0" applyAlignment="0" applyProtection="0"/>
    <xf numFmtId="9" fontId="6" fillId="0" borderId="0" applyFont="0" applyFill="0" applyBorder="0" applyAlignment="0" applyProtection="0"/>
    <xf numFmtId="164" fontId="20" fillId="0" borderId="0" applyFont="0" applyFill="0" applyBorder="0" applyAlignment="0" applyProtection="0"/>
    <xf numFmtId="164" fontId="6"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164" fontId="17" fillId="0" borderId="0" applyFont="0" applyFill="0" applyBorder="0" applyAlignment="0" applyProtection="0"/>
    <xf numFmtId="164" fontId="17" fillId="0" borderId="0" applyFont="0" applyFill="0" applyBorder="0" applyAlignment="0" applyProtection="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164" fontId="6" fillId="0" borderId="0" applyFont="0" applyFill="0" applyBorder="0" applyAlignment="0" applyProtection="0"/>
    <xf numFmtId="9" fontId="6"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164" fontId="6" fillId="0" borderId="0" applyFont="0" applyFill="0" applyBorder="0" applyAlignment="0" applyProtection="0"/>
    <xf numFmtId="0" fontId="6" fillId="0" borderId="0"/>
    <xf numFmtId="164" fontId="6" fillId="0" borderId="0" applyFont="0" applyFill="0" applyBorder="0" applyAlignment="0" applyProtection="0"/>
    <xf numFmtId="164" fontId="6" fillId="0" borderId="0" applyFont="0" applyFill="0" applyBorder="0" applyAlignment="0" applyProtection="0"/>
    <xf numFmtId="0" fontId="6" fillId="0" borderId="0"/>
    <xf numFmtId="43" fontId="5" fillId="0" borderId="0" applyFont="0" applyFill="0" applyBorder="0" applyAlignment="0" applyProtection="0"/>
    <xf numFmtId="0" fontId="5" fillId="0" borderId="0"/>
    <xf numFmtId="0" fontId="4" fillId="0" borderId="0"/>
    <xf numFmtId="0" fontId="3" fillId="0" borderId="0"/>
    <xf numFmtId="0" fontId="2" fillId="0" borderId="0"/>
    <xf numFmtId="43" fontId="2" fillId="0" borderId="0" applyFont="0" applyFill="0" applyBorder="0" applyAlignment="0" applyProtection="0"/>
    <xf numFmtId="0" fontId="1" fillId="0" borderId="0"/>
  </cellStyleXfs>
  <cellXfs count="313">
    <xf numFmtId="0" fontId="0" fillId="0" borderId="0" xfId="0"/>
    <xf numFmtId="1" fontId="0" fillId="0" borderId="0" xfId="0" applyNumberFormat="1"/>
    <xf numFmtId="2" fontId="0" fillId="0" borderId="0" xfId="0" applyNumberFormat="1"/>
    <xf numFmtId="3" fontId="0" fillId="0" borderId="0" xfId="0" applyNumberFormat="1"/>
    <xf numFmtId="4" fontId="0" fillId="0" borderId="0" xfId="0" applyNumberFormat="1"/>
    <xf numFmtId="0" fontId="41" fillId="0" borderId="0" xfId="0" applyFont="1"/>
    <xf numFmtId="0" fontId="42" fillId="0" borderId="0" xfId="0" applyFont="1"/>
    <xf numFmtId="0" fontId="43" fillId="0" borderId="0" xfId="0" applyFont="1"/>
    <xf numFmtId="0" fontId="0" fillId="0" borderId="0" xfId="0" applyAlignment="1"/>
    <xf numFmtId="0" fontId="47" fillId="0" borderId="22" xfId="0" applyFont="1" applyBorder="1" applyAlignment="1">
      <alignment vertical="top"/>
    </xf>
    <xf numFmtId="0" fontId="47" fillId="0" borderId="0" xfId="0" applyFont="1" applyAlignment="1">
      <alignment horizontal="center" vertical="top"/>
    </xf>
    <xf numFmtId="0" fontId="0" fillId="0" borderId="25" xfId="0" applyBorder="1"/>
    <xf numFmtId="0" fontId="0" fillId="0" borderId="26" xfId="0" applyBorder="1"/>
    <xf numFmtId="0" fontId="49" fillId="2" borderId="23" xfId="0" applyFont="1" applyFill="1" applyBorder="1" applyAlignment="1">
      <alignment horizontal="center" vertical="center" wrapText="1" readingOrder="2"/>
    </xf>
    <xf numFmtId="0" fontId="49" fillId="2" borderId="23" xfId="0" applyFont="1" applyFill="1" applyBorder="1" applyAlignment="1">
      <alignment horizontal="center" vertical="center" readingOrder="2"/>
    </xf>
    <xf numFmtId="0" fontId="51" fillId="5" borderId="23" xfId="0" applyFont="1" applyFill="1" applyBorder="1" applyAlignment="1">
      <alignment horizontal="center" vertical="center" readingOrder="2"/>
    </xf>
    <xf numFmtId="172" fontId="51" fillId="5" borderId="23" xfId="0" applyNumberFormat="1" applyFont="1" applyFill="1" applyBorder="1" applyAlignment="1">
      <alignment horizontal="center" vertical="center" readingOrder="2"/>
    </xf>
    <xf numFmtId="165" fontId="51" fillId="5" borderId="23" xfId="0" applyNumberFormat="1" applyFont="1" applyFill="1" applyBorder="1" applyAlignment="1">
      <alignment horizontal="center" vertical="center" readingOrder="2"/>
    </xf>
    <xf numFmtId="165" fontId="53" fillId="5" borderId="23" xfId="0" applyNumberFormat="1" applyFont="1" applyFill="1" applyBorder="1" applyAlignment="1">
      <alignment horizontal="center" vertical="center" readingOrder="2"/>
    </xf>
    <xf numFmtId="0" fontId="54" fillId="0" borderId="0" xfId="0" applyFont="1" applyAlignment="1">
      <alignment horizontal="left" readingOrder="1"/>
    </xf>
    <xf numFmtId="165" fontId="0" fillId="0" borderId="0" xfId="0" applyNumberFormat="1"/>
    <xf numFmtId="172" fontId="0" fillId="0" borderId="0" xfId="0" applyNumberFormat="1"/>
    <xf numFmtId="1" fontId="51" fillId="5" borderId="23" xfId="0" applyNumberFormat="1" applyFont="1" applyFill="1" applyBorder="1" applyAlignment="1">
      <alignment horizontal="center" vertical="center" readingOrder="2"/>
    </xf>
    <xf numFmtId="0" fontId="55" fillId="0" borderId="0" xfId="0" applyFont="1" applyAlignment="1">
      <alignment horizontal="right" readingOrder="2"/>
    </xf>
    <xf numFmtId="3" fontId="51" fillId="5" borderId="23" xfId="0" applyNumberFormat="1" applyFont="1" applyFill="1" applyBorder="1" applyAlignment="1">
      <alignment horizontal="center" vertical="center" readingOrder="2"/>
    </xf>
    <xf numFmtId="3" fontId="53" fillId="5" borderId="23" xfId="0" applyNumberFormat="1" applyFont="1" applyFill="1" applyBorder="1" applyAlignment="1">
      <alignment horizontal="center" vertical="center" readingOrder="2"/>
    </xf>
    <xf numFmtId="0" fontId="0" fillId="0" borderId="0" xfId="0" applyBorder="1" applyAlignment="1">
      <alignment vertical="center" wrapText="1"/>
    </xf>
    <xf numFmtId="0" fontId="49" fillId="2" borderId="30" xfId="0" applyFont="1" applyFill="1" applyBorder="1" applyAlignment="1">
      <alignment horizontal="center" vertical="center" readingOrder="2"/>
    </xf>
    <xf numFmtId="1" fontId="51" fillId="5" borderId="30" xfId="0" applyNumberFormat="1" applyFont="1" applyFill="1" applyBorder="1" applyAlignment="1">
      <alignment horizontal="center" vertical="center" readingOrder="2"/>
    </xf>
    <xf numFmtId="1" fontId="53" fillId="5" borderId="30" xfId="0" applyNumberFormat="1" applyFont="1" applyFill="1" applyBorder="1" applyAlignment="1">
      <alignment horizontal="center" vertical="center" readingOrder="2"/>
    </xf>
    <xf numFmtId="0" fontId="49" fillId="2" borderId="30" xfId="0" quotePrefix="1" applyFont="1" applyFill="1" applyBorder="1" applyAlignment="1">
      <alignment horizontal="center" vertical="center" readingOrder="2"/>
    </xf>
    <xf numFmtId="1" fontId="51" fillId="5" borderId="34" xfId="0" applyNumberFormat="1" applyFont="1" applyFill="1" applyBorder="1" applyAlignment="1">
      <alignment horizontal="center" vertical="center" readingOrder="2"/>
    </xf>
    <xf numFmtId="0" fontId="50" fillId="0" borderId="0" xfId="0" applyFont="1" applyAlignment="1">
      <alignment vertical="center" readingOrder="2"/>
    </xf>
    <xf numFmtId="172" fontId="51" fillId="5" borderId="23" xfId="0" applyNumberFormat="1" applyFont="1" applyFill="1" applyBorder="1" applyAlignment="1">
      <alignment horizontal="center" vertical="center" wrapText="1" readingOrder="2"/>
    </xf>
    <xf numFmtId="0" fontId="0" fillId="0" borderId="0" xfId="0" applyAlignment="1">
      <alignment wrapText="1"/>
    </xf>
    <xf numFmtId="0" fontId="56" fillId="0" borderId="0" xfId="0" applyFont="1" applyAlignment="1">
      <alignment horizontal="right" readingOrder="2"/>
    </xf>
    <xf numFmtId="0" fontId="0" fillId="0" borderId="28" xfId="0" applyBorder="1" applyAlignment="1">
      <alignment vertical="center"/>
    </xf>
    <xf numFmtId="0" fontId="0" fillId="0" borderId="0" xfId="0" applyBorder="1" applyAlignment="1">
      <alignment vertical="center"/>
    </xf>
    <xf numFmtId="0" fontId="61" fillId="2" borderId="23" xfId="0" applyFont="1" applyFill="1" applyBorder="1" applyAlignment="1">
      <alignment horizontal="center" vertical="center" wrapText="1" readingOrder="2"/>
    </xf>
    <xf numFmtId="0" fontId="51" fillId="29" borderId="23" xfId="0" applyFont="1" applyFill="1" applyBorder="1" applyAlignment="1">
      <alignment horizontal="center" vertical="center" wrapText="1" readingOrder="2"/>
    </xf>
    <xf numFmtId="0" fontId="0" fillId="0" borderId="29" xfId="0" applyBorder="1" applyAlignment="1">
      <alignment vertical="center" wrapText="1"/>
    </xf>
    <xf numFmtId="0" fontId="64" fillId="0" borderId="0" xfId="0" applyFont="1" applyAlignment="1">
      <alignment horizontal="left" readingOrder="1"/>
    </xf>
    <xf numFmtId="0" fontId="17" fillId="0" borderId="0" xfId="6"/>
    <xf numFmtId="165" fontId="53" fillId="5" borderId="23" xfId="6" applyNumberFormat="1" applyFont="1" applyFill="1" applyBorder="1" applyAlignment="1">
      <alignment horizontal="center" vertical="center" readingOrder="2"/>
    </xf>
    <xf numFmtId="1" fontId="53" fillId="5" borderId="30" xfId="6" applyNumberFormat="1" applyFont="1" applyFill="1" applyBorder="1" applyAlignment="1">
      <alignment horizontal="center" vertical="center" readingOrder="2"/>
    </xf>
    <xf numFmtId="165" fontId="51" fillId="5" borderId="23" xfId="6" applyNumberFormat="1" applyFont="1" applyFill="1" applyBorder="1" applyAlignment="1">
      <alignment horizontal="center" vertical="center" readingOrder="2"/>
    </xf>
    <xf numFmtId="1" fontId="51" fillId="5" borderId="23" xfId="6" applyNumberFormat="1" applyFont="1" applyFill="1" applyBorder="1" applyAlignment="1">
      <alignment horizontal="center" vertical="center" readingOrder="2"/>
    </xf>
    <xf numFmtId="0" fontId="17" fillId="0" borderId="0" xfId="6" applyAlignment="1">
      <alignment vertical="center" wrapText="1" readingOrder="2"/>
    </xf>
    <xf numFmtId="0" fontId="48" fillId="5" borderId="30" xfId="6" applyFont="1" applyFill="1" applyBorder="1" applyAlignment="1">
      <alignment horizontal="center" vertical="center" wrapText="1" readingOrder="2"/>
    </xf>
    <xf numFmtId="0" fontId="17" fillId="0" borderId="0" xfId="6" applyAlignment="1">
      <alignment readingOrder="2"/>
    </xf>
    <xf numFmtId="10" fontId="17" fillId="0" borderId="0" xfId="6" applyNumberFormat="1"/>
    <xf numFmtId="173" fontId="51" fillId="5" borderId="23" xfId="8" applyNumberFormat="1" applyFont="1" applyFill="1" applyBorder="1" applyAlignment="1">
      <alignment horizontal="center" vertical="center" readingOrder="2"/>
    </xf>
    <xf numFmtId="173" fontId="51" fillId="5" borderId="23" xfId="6" applyNumberFormat="1" applyFont="1" applyFill="1" applyBorder="1" applyAlignment="1">
      <alignment horizontal="center" vertical="center" readingOrder="2"/>
    </xf>
    <xf numFmtId="0" fontId="42" fillId="0" borderId="0" xfId="6" applyFont="1"/>
    <xf numFmtId="0" fontId="42" fillId="0" borderId="0" xfId="6" applyFont="1" applyAlignment="1">
      <alignment vertical="center" wrapText="1" readingOrder="2"/>
    </xf>
    <xf numFmtId="0" fontId="17" fillId="0" borderId="0" xfId="6" applyFill="1" applyAlignment="1">
      <alignment vertical="center" wrapText="1" readingOrder="2"/>
    </xf>
    <xf numFmtId="0" fontId="50" fillId="0" borderId="28" xfId="6" applyFont="1" applyBorder="1" applyAlignment="1">
      <alignment vertical="center" wrapText="1" readingOrder="2"/>
    </xf>
    <xf numFmtId="0" fontId="50" fillId="0" borderId="0" xfId="6" applyFont="1" applyAlignment="1">
      <alignment vertical="center" wrapText="1" readingOrder="2"/>
    </xf>
    <xf numFmtId="10" fontId="0" fillId="0" borderId="0" xfId="1" applyNumberFormat="1" applyFont="1"/>
    <xf numFmtId="0" fontId="50" fillId="0" borderId="0" xfId="0" applyFont="1" applyFill="1" applyAlignment="1">
      <alignment vertical="center" readingOrder="2"/>
    </xf>
    <xf numFmtId="1" fontId="51" fillId="5" borderId="30" xfId="6" applyNumberFormat="1" applyFont="1" applyFill="1" applyBorder="1" applyAlignment="1">
      <alignment horizontal="center" vertical="center" readingOrder="2"/>
    </xf>
    <xf numFmtId="173" fontId="0" fillId="0" borderId="0" xfId="1" applyNumberFormat="1" applyFont="1"/>
    <xf numFmtId="0" fontId="43" fillId="0" borderId="0" xfId="6" applyFont="1"/>
    <xf numFmtId="0" fontId="0" fillId="0" borderId="0" xfId="0" quotePrefix="1"/>
    <xf numFmtId="3" fontId="67" fillId="3" borderId="23" xfId="0" applyNumberFormat="1" applyFont="1" applyFill="1" applyBorder="1" applyAlignment="1">
      <alignment horizontal="center" vertical="center" wrapText="1" readingOrder="2"/>
    </xf>
    <xf numFmtId="0" fontId="70" fillId="2" borderId="23" xfId="0" applyFont="1" applyFill="1" applyBorder="1" applyAlignment="1">
      <alignment horizontal="center" vertical="center" readingOrder="2"/>
    </xf>
    <xf numFmtId="0" fontId="71" fillId="2" borderId="23" xfId="0" applyFont="1" applyFill="1" applyBorder="1" applyAlignment="1">
      <alignment horizontal="center" vertical="center" readingOrder="1"/>
    </xf>
    <xf numFmtId="0" fontId="48" fillId="0" borderId="28" xfId="0" applyFont="1" applyBorder="1" applyAlignment="1">
      <alignment horizontal="center" vertical="center" wrapText="1" readingOrder="2"/>
    </xf>
    <xf numFmtId="0" fontId="0" fillId="0" borderId="29" xfId="0" applyBorder="1" applyAlignment="1">
      <alignment vertical="center" wrapText="1" readingOrder="1"/>
    </xf>
    <xf numFmtId="9" fontId="53" fillId="5" borderId="30" xfId="8" applyNumberFormat="1" applyFont="1" applyFill="1" applyBorder="1" applyAlignment="1">
      <alignment horizontal="center" vertical="center" readingOrder="2"/>
    </xf>
    <xf numFmtId="1" fontId="51" fillId="5" borderId="32" xfId="0" applyNumberFormat="1" applyFont="1" applyFill="1" applyBorder="1" applyAlignment="1">
      <alignment horizontal="center" vertical="center" readingOrder="2"/>
    </xf>
    <xf numFmtId="1" fontId="51" fillId="5" borderId="33" xfId="0" applyNumberFormat="1" applyFont="1" applyFill="1" applyBorder="1" applyAlignment="1">
      <alignment horizontal="center" vertical="center" readingOrder="2"/>
    </xf>
    <xf numFmtId="0" fontId="66" fillId="0" borderId="0" xfId="0" applyFont="1" applyAlignment="1">
      <alignment horizontal="right" readingOrder="2"/>
    </xf>
    <xf numFmtId="0" fontId="49" fillId="2" borderId="2" xfId="0" applyFont="1" applyFill="1" applyBorder="1" applyAlignment="1">
      <alignment horizontal="center" vertical="center" wrapText="1" readingOrder="2"/>
    </xf>
    <xf numFmtId="0" fontId="49" fillId="2" borderId="2" xfId="0" applyFont="1" applyFill="1" applyBorder="1" applyAlignment="1">
      <alignment horizontal="center" vertical="center" wrapText="1" readingOrder="1"/>
    </xf>
    <xf numFmtId="0" fontId="52" fillId="2" borderId="2" xfId="0" applyFont="1" applyFill="1" applyBorder="1" applyAlignment="1">
      <alignment horizontal="center" vertical="center" wrapText="1" readingOrder="2"/>
    </xf>
    <xf numFmtId="0" fontId="0" fillId="0" borderId="9" xfId="0" applyBorder="1"/>
    <xf numFmtId="0" fontId="49" fillId="2" borderId="7" xfId="0" applyFont="1" applyFill="1" applyBorder="1" applyAlignment="1">
      <alignment horizontal="center" vertical="center" wrapText="1" readingOrder="2"/>
    </xf>
    <xf numFmtId="0" fontId="0" fillId="0" borderId="2" xfId="0" applyBorder="1"/>
    <xf numFmtId="165" fontId="67" fillId="3" borderId="23" xfId="0" applyNumberFormat="1" applyFont="1" applyFill="1" applyBorder="1" applyAlignment="1">
      <alignment horizontal="center" vertical="center" wrapText="1" readingOrder="1"/>
    </xf>
    <xf numFmtId="0" fontId="0" fillId="0" borderId="0" xfId="0" applyFill="1"/>
    <xf numFmtId="3" fontId="67" fillId="3" borderId="23" xfId="0" applyNumberFormat="1" applyFont="1" applyFill="1" applyBorder="1" applyAlignment="1">
      <alignment horizontal="center" vertical="center" wrapText="1" readingOrder="1"/>
    </xf>
    <xf numFmtId="0" fontId="0" fillId="0" borderId="0" xfId="0"/>
    <xf numFmtId="0" fontId="48" fillId="0" borderId="0" xfId="0" applyFont="1" applyAlignment="1">
      <alignment horizontal="center" vertical="center" wrapText="1" readingOrder="2"/>
    </xf>
    <xf numFmtId="0" fontId="0" fillId="0" borderId="0" xfId="0" applyAlignment="1">
      <alignment vertical="center" wrapText="1"/>
    </xf>
    <xf numFmtId="0" fontId="50" fillId="0" borderId="0" xfId="6" applyFont="1" applyAlignment="1">
      <alignment horizontal="center" vertical="center" wrapText="1" readingOrder="2"/>
    </xf>
    <xf numFmtId="0" fontId="70" fillId="2" borderId="34" xfId="0" applyFont="1" applyFill="1" applyBorder="1" applyAlignment="1">
      <alignment horizontal="center" vertical="center" readingOrder="2"/>
    </xf>
    <xf numFmtId="0" fontId="71" fillId="2" borderId="34" xfId="0" applyFont="1" applyFill="1" applyBorder="1" applyAlignment="1">
      <alignment horizontal="center" vertical="center" readingOrder="1"/>
    </xf>
    <xf numFmtId="0" fontId="70" fillId="2" borderId="35" xfId="0" applyFont="1" applyFill="1" applyBorder="1" applyAlignment="1">
      <alignment horizontal="center" vertical="center" readingOrder="2"/>
    </xf>
    <xf numFmtId="0" fontId="71" fillId="2" borderId="35" xfId="0" applyFont="1" applyFill="1" applyBorder="1" applyAlignment="1">
      <alignment horizontal="center" vertical="center" readingOrder="1"/>
    </xf>
    <xf numFmtId="0" fontId="70" fillId="2" borderId="46" xfId="0" applyFont="1" applyFill="1" applyBorder="1" applyAlignment="1">
      <alignment horizontal="center" vertical="center" readingOrder="2"/>
    </xf>
    <xf numFmtId="0" fontId="70" fillId="2" borderId="47" xfId="0" applyFont="1" applyFill="1" applyBorder="1" applyAlignment="1">
      <alignment horizontal="center" vertical="center" readingOrder="2"/>
    </xf>
    <xf numFmtId="0" fontId="70" fillId="2" borderId="48" xfId="0" applyFont="1" applyFill="1" applyBorder="1" applyAlignment="1">
      <alignment horizontal="center" vertical="center" readingOrder="2"/>
    </xf>
    <xf numFmtId="0" fontId="48" fillId="0" borderId="0" xfId="0" applyFont="1" applyBorder="1" applyAlignment="1">
      <alignment horizontal="center" vertical="center" wrapText="1" readingOrder="2"/>
    </xf>
    <xf numFmtId="0" fontId="49" fillId="2" borderId="0" xfId="0" applyFont="1" applyFill="1" applyBorder="1" applyAlignment="1">
      <alignment horizontal="center" vertical="center" wrapText="1" readingOrder="2"/>
    </xf>
    <xf numFmtId="0" fontId="51" fillId="5" borderId="35" xfId="0" applyFont="1" applyFill="1" applyBorder="1" applyAlignment="1">
      <alignment horizontal="center" vertical="center" readingOrder="2"/>
    </xf>
    <xf numFmtId="0" fontId="49" fillId="2" borderId="9" xfId="0" applyFont="1" applyFill="1" applyBorder="1" applyAlignment="1">
      <alignment horizontal="center" vertical="center" wrapText="1" readingOrder="2"/>
    </xf>
    <xf numFmtId="0" fontId="49" fillId="2" borderId="6" xfId="0" applyFont="1" applyFill="1" applyBorder="1" applyAlignment="1">
      <alignment horizontal="center" vertical="center" wrapText="1" readingOrder="2"/>
    </xf>
    <xf numFmtId="0" fontId="52" fillId="2" borderId="8" xfId="0" applyFont="1" applyFill="1" applyBorder="1" applyAlignment="1">
      <alignment horizontal="center" vertical="center" wrapText="1" readingOrder="2"/>
    </xf>
    <xf numFmtId="172" fontId="53" fillId="5" borderId="23" xfId="0" applyNumberFormat="1" applyFont="1" applyFill="1" applyBorder="1" applyAlignment="1">
      <alignment horizontal="center" vertical="center" readingOrder="2"/>
    </xf>
    <xf numFmtId="0" fontId="42" fillId="0" borderId="0" xfId="0" applyFont="1" applyFill="1"/>
    <xf numFmtId="0" fontId="54" fillId="0" borderId="0" xfId="0" applyFont="1" applyFill="1" applyAlignment="1">
      <alignment horizontal="left" readingOrder="1"/>
    </xf>
    <xf numFmtId="0" fontId="66" fillId="0" borderId="0" xfId="0" applyFont="1" applyFill="1" applyAlignment="1">
      <alignment horizontal="right" readingOrder="2"/>
    </xf>
    <xf numFmtId="3" fontId="18" fillId="0" borderId="1" xfId="0" applyNumberFormat="1" applyFont="1" applyFill="1" applyBorder="1" applyAlignment="1" applyProtection="1">
      <alignment horizontal="center" vertical="center" wrapText="1" readingOrder="1"/>
    </xf>
    <xf numFmtId="43" fontId="0" fillId="0" borderId="0" xfId="0" applyNumberFormat="1"/>
    <xf numFmtId="0" fontId="52" fillId="2" borderId="23" xfId="0" applyFont="1" applyFill="1" applyBorder="1" applyAlignment="1">
      <alignment horizontal="center" vertical="center" wrapText="1" readingOrder="2"/>
    </xf>
    <xf numFmtId="0" fontId="49" fillId="2" borderId="23" xfId="0" quotePrefix="1" applyFont="1" applyFill="1" applyBorder="1" applyAlignment="1">
      <alignment horizontal="center" vertical="center" readingOrder="2"/>
    </xf>
    <xf numFmtId="174" fontId="0" fillId="0" borderId="0" xfId="3" applyNumberFormat="1" applyFont="1"/>
    <xf numFmtId="0" fontId="50" fillId="0" borderId="0" xfId="0" applyFont="1" applyFill="1" applyAlignment="1">
      <alignment horizontal="center" vertical="center" wrapText="1" readingOrder="2"/>
    </xf>
    <xf numFmtId="0" fontId="62" fillId="0" borderId="0" xfId="6" applyFont="1"/>
    <xf numFmtId="0" fontId="49" fillId="2" borderId="30" xfId="6" applyFont="1" applyFill="1" applyBorder="1" applyAlignment="1">
      <alignment horizontal="center" vertical="center" wrapText="1" readingOrder="2"/>
    </xf>
    <xf numFmtId="0" fontId="52" fillId="2" borderId="30" xfId="6" applyFont="1" applyFill="1" applyBorder="1" applyAlignment="1">
      <alignment horizontal="center" vertical="center" wrapText="1" readingOrder="2"/>
    </xf>
    <xf numFmtId="0" fontId="49" fillId="2" borderId="23" xfId="6" quotePrefix="1" applyFont="1" applyFill="1" applyBorder="1" applyAlignment="1">
      <alignment horizontal="center" vertical="center" readingOrder="2"/>
    </xf>
    <xf numFmtId="0" fontId="49" fillId="2" borderId="30" xfId="6" quotePrefix="1" applyFont="1" applyFill="1" applyBorder="1" applyAlignment="1">
      <alignment horizontal="center" vertical="center" readingOrder="2"/>
    </xf>
    <xf numFmtId="3" fontId="18" fillId="3" borderId="1" xfId="0" applyNumberFormat="1" applyFont="1" applyFill="1" applyBorder="1" applyAlignment="1" applyProtection="1">
      <alignment horizontal="center" vertical="center" wrapText="1" readingOrder="1"/>
    </xf>
    <xf numFmtId="0" fontId="75" fillId="0" borderId="0" xfId="0" applyFont="1" applyAlignment="1">
      <alignment horizontal="right" vertical="center" readingOrder="2"/>
    </xf>
    <xf numFmtId="0" fontId="1" fillId="0" borderId="0" xfId="0" applyFont="1" applyFill="1" applyAlignment="1">
      <alignment vertical="center" wrapText="1" readingOrder="2"/>
    </xf>
    <xf numFmtId="0" fontId="0" fillId="0" borderId="28" xfId="0" applyFill="1" applyBorder="1" applyAlignment="1">
      <alignment vertical="center" wrapText="1"/>
    </xf>
    <xf numFmtId="0" fontId="49" fillId="0" borderId="23" xfId="0" applyFont="1" applyFill="1" applyBorder="1" applyAlignment="1">
      <alignment horizontal="center" vertical="center" wrapText="1" readingOrder="2"/>
    </xf>
    <xf numFmtId="0" fontId="49" fillId="0" borderId="23" xfId="0" quotePrefix="1" applyFont="1" applyFill="1" applyBorder="1" applyAlignment="1">
      <alignment horizontal="center" vertical="center" readingOrder="2"/>
    </xf>
    <xf numFmtId="3" fontId="51" fillId="0" borderId="23" xfId="0" applyNumberFormat="1" applyFont="1" applyFill="1" applyBorder="1" applyAlignment="1">
      <alignment horizontal="center" vertical="center" readingOrder="2"/>
    </xf>
    <xf numFmtId="1" fontId="53" fillId="5" borderId="23" xfId="0" applyNumberFormat="1" applyFont="1" applyFill="1" applyBorder="1" applyAlignment="1">
      <alignment horizontal="center" vertical="center" readingOrder="2"/>
    </xf>
    <xf numFmtId="174" fontId="51" fillId="0" borderId="23" xfId="3" applyNumberFormat="1" applyFont="1" applyFill="1" applyBorder="1" applyAlignment="1">
      <alignment horizontal="center" vertical="center" readingOrder="2"/>
    </xf>
    <xf numFmtId="3" fontId="18" fillId="3" borderId="1" xfId="0" applyNumberFormat="1" applyFont="1" applyFill="1" applyBorder="1" applyAlignment="1">
      <alignment horizontal="center" vertical="center" wrapText="1" readingOrder="1"/>
    </xf>
    <xf numFmtId="3" fontId="51" fillId="30" borderId="23" xfId="6" applyNumberFormat="1" applyFont="1" applyFill="1" applyBorder="1" applyAlignment="1">
      <alignment horizontal="center" vertical="center" readingOrder="2"/>
    </xf>
    <xf numFmtId="3" fontId="53" fillId="30" borderId="23" xfId="6" applyNumberFormat="1" applyFont="1" applyFill="1" applyBorder="1" applyAlignment="1">
      <alignment horizontal="center" vertical="center" readingOrder="2"/>
    </xf>
    <xf numFmtId="3" fontId="51" fillId="5" borderId="40" xfId="0" applyNumberFormat="1" applyFont="1" applyFill="1" applyBorder="1" applyAlignment="1">
      <alignment horizontal="center" vertical="center" readingOrder="2"/>
    </xf>
    <xf numFmtId="165" fontId="67" fillId="3" borderId="23" xfId="0" applyNumberFormat="1" applyFont="1" applyFill="1" applyBorder="1" applyAlignment="1">
      <alignment horizontal="center" vertical="center" wrapText="1" readingOrder="2"/>
    </xf>
    <xf numFmtId="165" fontId="44" fillId="3" borderId="23" xfId="0" applyNumberFormat="1" applyFont="1" applyFill="1" applyBorder="1" applyAlignment="1">
      <alignment horizontal="center" vertical="center" wrapText="1" readingOrder="2"/>
    </xf>
    <xf numFmtId="0" fontId="63" fillId="0" borderId="0" xfId="0" applyFont="1" applyFill="1" applyAlignment="1">
      <alignment vertical="center" wrapText="1" readingOrder="2"/>
    </xf>
    <xf numFmtId="173" fontId="51" fillId="5" borderId="23" xfId="1" applyNumberFormat="1" applyFont="1" applyFill="1" applyBorder="1" applyAlignment="1">
      <alignment horizontal="center" vertical="center" readingOrder="2"/>
    </xf>
    <xf numFmtId="0" fontId="49" fillId="2" borderId="23" xfId="6" applyFont="1" applyFill="1" applyBorder="1" applyAlignment="1">
      <alignment horizontal="center" vertical="center" readingOrder="2"/>
    </xf>
    <xf numFmtId="0" fontId="50" fillId="0" borderId="0" xfId="6" applyFont="1" applyFill="1" applyAlignment="1">
      <alignment vertical="center" wrapText="1" readingOrder="2"/>
    </xf>
    <xf numFmtId="0" fontId="50" fillId="0" borderId="28" xfId="6" applyFont="1" applyFill="1" applyBorder="1" applyAlignment="1">
      <alignment vertical="center" wrapText="1" readingOrder="2"/>
    </xf>
    <xf numFmtId="0" fontId="75" fillId="0" borderId="0" xfId="6" applyFont="1" applyAlignment="1">
      <alignment readingOrder="2"/>
    </xf>
    <xf numFmtId="0" fontId="55" fillId="0" borderId="0" xfId="6" applyFont="1" applyAlignment="1">
      <alignment vertical="center" wrapText="1" readingOrder="2"/>
    </xf>
    <xf numFmtId="0" fontId="75" fillId="0" borderId="0" xfId="0" applyFont="1" applyFill="1" applyAlignment="1">
      <alignment readingOrder="2"/>
    </xf>
    <xf numFmtId="0" fontId="75" fillId="0" borderId="0" xfId="0" applyFont="1"/>
    <xf numFmtId="3" fontId="51" fillId="5" borderId="23" xfId="1277" applyNumberFormat="1" applyFont="1" applyFill="1" applyBorder="1" applyAlignment="1">
      <alignment horizontal="center" vertical="center" readingOrder="2"/>
    </xf>
    <xf numFmtId="173" fontId="18" fillId="3" borderId="1" xfId="1" applyNumberFormat="1" applyFont="1" applyFill="1" applyBorder="1" applyAlignment="1" applyProtection="1">
      <alignment horizontal="center" vertical="center" wrapText="1" readingOrder="1"/>
    </xf>
    <xf numFmtId="0" fontId="57" fillId="0" borderId="0" xfId="0" applyFont="1" applyFill="1" applyAlignment="1">
      <alignment vertical="center" wrapText="1" readingOrder="2"/>
    </xf>
    <xf numFmtId="0" fontId="49" fillId="2" borderId="23" xfId="0" applyFont="1" applyFill="1" applyBorder="1" applyAlignment="1">
      <alignment horizontal="center" vertical="center" readingOrder="1"/>
    </xf>
    <xf numFmtId="0" fontId="75" fillId="0" borderId="0" xfId="0" applyFont="1" applyAlignment="1">
      <alignment vertical="top"/>
    </xf>
    <xf numFmtId="165" fontId="52" fillId="2" borderId="23" xfId="0" applyNumberFormat="1" applyFont="1" applyFill="1" applyBorder="1" applyAlignment="1">
      <alignment horizontal="center" vertical="center" readingOrder="2"/>
    </xf>
    <xf numFmtId="3" fontId="53" fillId="5" borderId="23" xfId="1277" applyNumberFormat="1" applyFont="1" applyFill="1" applyBorder="1" applyAlignment="1">
      <alignment horizontal="center" vertical="center" readingOrder="2"/>
    </xf>
    <xf numFmtId="165" fontId="53" fillId="29" borderId="23" xfId="0" applyNumberFormat="1" applyFont="1" applyFill="1" applyBorder="1" applyAlignment="1">
      <alignment horizontal="center" vertical="center" readingOrder="2"/>
    </xf>
    <xf numFmtId="0" fontId="76" fillId="0" borderId="0" xfId="0" applyFont="1" applyAlignment="1">
      <alignment horizontal="right" vertical="center" readingOrder="2"/>
    </xf>
    <xf numFmtId="0" fontId="62" fillId="0" borderId="0" xfId="6" applyFont="1" applyFill="1" applyAlignment="1">
      <alignment horizontal="center" vertical="center" wrapText="1"/>
    </xf>
    <xf numFmtId="0" fontId="78" fillId="0" borderId="0" xfId="0" applyFont="1"/>
    <xf numFmtId="0" fontId="60" fillId="0" borderId="0" xfId="0" applyFont="1" applyAlignment="1">
      <alignment vertical="top" wrapText="1" readingOrder="1"/>
    </xf>
    <xf numFmtId="0" fontId="75" fillId="0" borderId="0" xfId="0" applyFont="1" applyAlignment="1">
      <alignment readingOrder="2"/>
    </xf>
    <xf numFmtId="0" fontId="49" fillId="2" borderId="30" xfId="6" applyFont="1" applyFill="1" applyBorder="1" applyAlignment="1">
      <alignment horizontal="center" vertical="center" wrapText="1" readingOrder="2"/>
    </xf>
    <xf numFmtId="1" fontId="51" fillId="5" borderId="30" xfId="0" applyNumberFormat="1" applyFont="1" applyFill="1" applyBorder="1" applyAlignment="1">
      <alignment horizontal="center" vertical="center" readingOrder="2"/>
    </xf>
    <xf numFmtId="0" fontId="57" fillId="0" borderId="0" xfId="0" applyFont="1" applyFill="1" applyAlignment="1">
      <alignment horizontal="center" vertical="center" readingOrder="2"/>
    </xf>
    <xf numFmtId="0" fontId="57" fillId="0" borderId="0" xfId="0" applyFont="1" applyFill="1" applyAlignment="1">
      <alignment horizontal="center" vertical="center" wrapText="1" readingOrder="2"/>
    </xf>
    <xf numFmtId="0" fontId="1" fillId="0" borderId="29" xfId="0" applyFont="1" applyBorder="1" applyAlignment="1">
      <alignment horizontal="left" vertical="center" wrapText="1" readingOrder="1"/>
    </xf>
    <xf numFmtId="0" fontId="1" fillId="0" borderId="0" xfId="0" applyFont="1" applyBorder="1" applyAlignment="1">
      <alignment horizontal="left" vertical="center" wrapText="1" readingOrder="1"/>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horizontal="left" vertical="center" wrapText="1"/>
    </xf>
    <xf numFmtId="0" fontId="50" fillId="0" borderId="0" xfId="0" applyFont="1" applyFill="1" applyAlignment="1">
      <alignment horizontal="center" vertical="center" wrapText="1" readingOrder="2"/>
    </xf>
    <xf numFmtId="0" fontId="48" fillId="0" borderId="0" xfId="0" applyFont="1" applyAlignment="1">
      <alignment horizontal="center" vertical="center" wrapText="1" readingOrder="2"/>
    </xf>
    <xf numFmtId="0" fontId="50" fillId="0" borderId="0" xfId="0" applyFont="1" applyFill="1" applyAlignment="1">
      <alignment horizontal="center" vertical="center" readingOrder="2"/>
    </xf>
    <xf numFmtId="0" fontId="49" fillId="2" borderId="30" xfId="6" applyFont="1" applyFill="1" applyBorder="1" applyAlignment="1">
      <alignment horizontal="center" vertical="center" wrapText="1" readingOrder="2"/>
    </xf>
    <xf numFmtId="1" fontId="51" fillId="5" borderId="31" xfId="0" applyNumberFormat="1" applyFont="1" applyFill="1" applyBorder="1" applyAlignment="1">
      <alignment horizontal="center" vertical="center" readingOrder="2"/>
    </xf>
    <xf numFmtId="0" fontId="65" fillId="4" borderId="0" xfId="6" applyFont="1" applyFill="1" applyAlignment="1">
      <alignment horizontal="center" vertical="center"/>
    </xf>
    <xf numFmtId="0" fontId="49" fillId="2" borderId="35" xfId="0" applyFont="1" applyFill="1" applyBorder="1" applyAlignment="1">
      <alignment horizontal="center" vertical="center" readingOrder="2"/>
    </xf>
    <xf numFmtId="0" fontId="49" fillId="2" borderId="40" xfId="0" applyFont="1" applyFill="1" applyBorder="1" applyAlignment="1">
      <alignment horizontal="center" vertical="center" readingOrder="2"/>
    </xf>
    <xf numFmtId="1" fontId="51" fillId="5" borderId="30" xfId="0" applyNumberFormat="1" applyFont="1" applyFill="1" applyBorder="1" applyAlignment="1">
      <alignment horizontal="center" vertical="center" readingOrder="2"/>
    </xf>
    <xf numFmtId="3" fontId="67" fillId="5" borderId="23" xfId="0" applyNumberFormat="1" applyFont="1" applyFill="1" applyBorder="1" applyAlignment="1">
      <alignment horizontal="center" vertical="center" wrapText="1" readingOrder="2"/>
    </xf>
    <xf numFmtId="165" fontId="67" fillId="5" borderId="23" xfId="0" applyNumberFormat="1" applyFont="1" applyFill="1" applyBorder="1" applyAlignment="1">
      <alignment horizontal="center" vertical="center" wrapText="1" readingOrder="2"/>
    </xf>
    <xf numFmtId="1" fontId="51" fillId="5" borderId="30" xfId="0" applyNumberFormat="1" applyFont="1" applyFill="1" applyBorder="1" applyAlignment="1">
      <alignment horizontal="center" vertical="center" readingOrder="2"/>
    </xf>
    <xf numFmtId="0" fontId="0" fillId="0" borderId="0" xfId="0" applyBorder="1"/>
    <xf numFmtId="0" fontId="49" fillId="2" borderId="51" xfId="0" applyFont="1" applyFill="1" applyBorder="1" applyAlignment="1">
      <alignment horizontal="center" vertical="center" wrapText="1" readingOrder="2"/>
    </xf>
    <xf numFmtId="172" fontId="51" fillId="31" borderId="23" xfId="0" applyNumberFormat="1" applyFont="1" applyFill="1" applyBorder="1" applyAlignment="1">
      <alignment horizontal="center" vertical="center" readingOrder="2"/>
    </xf>
    <xf numFmtId="172" fontId="51" fillId="0" borderId="0" xfId="0" applyNumberFormat="1" applyFont="1" applyFill="1" applyBorder="1" applyAlignment="1">
      <alignment horizontal="center" vertical="center" readingOrder="2"/>
    </xf>
    <xf numFmtId="174" fontId="0" fillId="0" borderId="0" xfId="3" applyNumberFormat="1" applyFont="1" applyFill="1"/>
    <xf numFmtId="174" fontId="0" fillId="0" borderId="0" xfId="0" applyNumberFormat="1" applyFill="1"/>
    <xf numFmtId="165" fontId="0" fillId="0" borderId="0" xfId="0" applyNumberFormat="1" applyFill="1"/>
    <xf numFmtId="1" fontId="17" fillId="0" borderId="0" xfId="6" applyNumberFormat="1"/>
    <xf numFmtId="1" fontId="42" fillId="0" borderId="0" xfId="0" applyNumberFormat="1" applyFont="1"/>
    <xf numFmtId="0" fontId="45" fillId="0" borderId="0" xfId="0" applyFont="1" applyBorder="1" applyAlignment="1">
      <alignment horizontal="center" vertical="center"/>
    </xf>
    <xf numFmtId="0" fontId="46" fillId="0" borderId="0" xfId="0" applyFont="1" applyBorder="1" applyAlignment="1">
      <alignment horizontal="center" vertical="center" wrapText="1"/>
    </xf>
    <xf numFmtId="0" fontId="73" fillId="2" borderId="44" xfId="0" applyFont="1" applyFill="1" applyBorder="1" applyAlignment="1">
      <alignment horizontal="center" vertical="center" wrapText="1" readingOrder="2"/>
    </xf>
    <xf numFmtId="0" fontId="73" fillId="2" borderId="6" xfId="0" applyFont="1" applyFill="1" applyBorder="1" applyAlignment="1">
      <alignment horizontal="center" vertical="center" wrapText="1" readingOrder="2"/>
    </xf>
    <xf numFmtId="0" fontId="70" fillId="2" borderId="44" xfId="0" applyFont="1" applyFill="1" applyBorder="1" applyAlignment="1">
      <alignment horizontal="center" vertical="center" wrapText="1"/>
    </xf>
    <xf numFmtId="0" fontId="70" fillId="2" borderId="6" xfId="0" applyFont="1" applyFill="1" applyBorder="1" applyAlignment="1">
      <alignment horizontal="center" vertical="center" wrapText="1"/>
    </xf>
    <xf numFmtId="0" fontId="42" fillId="5" borderId="24" xfId="2" applyFont="1" applyFill="1" applyBorder="1" applyAlignment="1">
      <alignment horizontal="right" vertical="center" wrapText="1" readingOrder="2"/>
    </xf>
    <xf numFmtId="0" fontId="42" fillId="5" borderId="11" xfId="2" applyFont="1" applyFill="1" applyBorder="1" applyAlignment="1">
      <alignment horizontal="right" vertical="center" wrapText="1" readingOrder="2"/>
    </xf>
    <xf numFmtId="0" fontId="42" fillId="5" borderId="12" xfId="2" applyFont="1" applyFill="1" applyBorder="1" applyAlignment="1">
      <alignment horizontal="right" vertical="center" wrapText="1" readingOrder="2"/>
    </xf>
    <xf numFmtId="0" fontId="42" fillId="5" borderId="10" xfId="2" applyFont="1" applyFill="1" applyBorder="1" applyAlignment="1">
      <alignment horizontal="left" vertical="center" wrapText="1" readingOrder="1"/>
    </xf>
    <xf numFmtId="0" fontId="42" fillId="5" borderId="11" xfId="2" applyFont="1" applyFill="1" applyBorder="1" applyAlignment="1">
      <alignment horizontal="left" vertical="center" wrapText="1" readingOrder="1"/>
    </xf>
    <xf numFmtId="0" fontId="42" fillId="5" borderId="27" xfId="2" applyFont="1" applyFill="1" applyBorder="1" applyAlignment="1">
      <alignment horizontal="left" vertical="center" wrapText="1" readingOrder="1"/>
    </xf>
    <xf numFmtId="0" fontId="42" fillId="5" borderId="12" xfId="2" applyFont="1" applyFill="1" applyBorder="1" applyAlignment="1">
      <alignment horizontal="left" vertical="center" wrapText="1" readingOrder="1"/>
    </xf>
    <xf numFmtId="0" fontId="42" fillId="5" borderId="44" xfId="2" applyFont="1" applyFill="1" applyBorder="1" applyAlignment="1">
      <alignment horizontal="right" vertical="center" wrapText="1" readingOrder="2"/>
    </xf>
    <xf numFmtId="0" fontId="42" fillId="5" borderId="6" xfId="2" applyFont="1" applyFill="1" applyBorder="1" applyAlignment="1">
      <alignment horizontal="right" vertical="center" wrapText="1" readingOrder="2"/>
    </xf>
    <xf numFmtId="0" fontId="42" fillId="5" borderId="8" xfId="2" applyFont="1" applyFill="1" applyBorder="1" applyAlignment="1">
      <alignment horizontal="right" vertical="center" wrapText="1" readingOrder="2"/>
    </xf>
    <xf numFmtId="0" fontId="42" fillId="5" borderId="5" xfId="2" applyFont="1" applyFill="1" applyBorder="1" applyAlignment="1">
      <alignment horizontal="left" vertical="center" wrapText="1" readingOrder="1"/>
    </xf>
    <xf numFmtId="0" fontId="42" fillId="5" borderId="6" xfId="2" applyFont="1" applyFill="1" applyBorder="1" applyAlignment="1">
      <alignment horizontal="left" vertical="center" wrapText="1" readingOrder="1"/>
    </xf>
    <xf numFmtId="0" fontId="42" fillId="5" borderId="8" xfId="2" applyFont="1" applyFill="1" applyBorder="1" applyAlignment="1">
      <alignment horizontal="left" vertical="center" wrapText="1" readingOrder="1"/>
    </xf>
    <xf numFmtId="0" fontId="73" fillId="2" borderId="4" xfId="0" applyFont="1" applyFill="1" applyBorder="1" applyAlignment="1">
      <alignment horizontal="center" vertical="center" wrapText="1" readingOrder="2"/>
    </xf>
    <xf numFmtId="0" fontId="73" fillId="2" borderId="39" xfId="0" applyFont="1" applyFill="1" applyBorder="1" applyAlignment="1">
      <alignment horizontal="center" vertical="center" wrapText="1" readingOrder="2"/>
    </xf>
    <xf numFmtId="0" fontId="73" fillId="2" borderId="43" xfId="0" applyFont="1" applyFill="1" applyBorder="1" applyAlignment="1">
      <alignment horizontal="center" vertical="center" wrapText="1" readingOrder="2"/>
    </xf>
    <xf numFmtId="0" fontId="70" fillId="2" borderId="4" xfId="0" applyFont="1" applyFill="1" applyBorder="1" applyAlignment="1">
      <alignment horizontal="center" vertical="center" wrapText="1"/>
    </xf>
    <xf numFmtId="0" fontId="70" fillId="2" borderId="39" xfId="0" applyFont="1" applyFill="1" applyBorder="1" applyAlignment="1">
      <alignment horizontal="center" vertical="center" wrapText="1"/>
    </xf>
    <xf numFmtId="0" fontId="70" fillId="2" borderId="43" xfId="0" applyFont="1" applyFill="1" applyBorder="1" applyAlignment="1">
      <alignment horizontal="center" vertical="center" wrapText="1"/>
    </xf>
    <xf numFmtId="0" fontId="42" fillId="5" borderId="45" xfId="2" applyFont="1" applyFill="1" applyBorder="1" applyAlignment="1">
      <alignment horizontal="right" vertical="center" wrapText="1" readingOrder="2"/>
    </xf>
    <xf numFmtId="0" fontId="42" fillId="5" borderId="2" xfId="2" applyFont="1" applyFill="1" applyBorder="1" applyAlignment="1">
      <alignment horizontal="right" vertical="center" wrapText="1" readingOrder="2"/>
    </xf>
    <xf numFmtId="0" fontId="42" fillId="5" borderId="3" xfId="2" applyFont="1" applyFill="1" applyBorder="1" applyAlignment="1">
      <alignment horizontal="right" vertical="center" wrapText="1" readingOrder="2"/>
    </xf>
    <xf numFmtId="0" fontId="42" fillId="5" borderId="7" xfId="2" applyFont="1" applyFill="1" applyBorder="1" applyAlignment="1">
      <alignment horizontal="left" vertical="center" wrapText="1" readingOrder="1"/>
    </xf>
    <xf numFmtId="0" fontId="42" fillId="5" borderId="2" xfId="2" applyFont="1" applyFill="1" applyBorder="1" applyAlignment="1">
      <alignment horizontal="left" vertical="center" wrapText="1" readingOrder="1"/>
    </xf>
    <xf numFmtId="0" fontId="42" fillId="5" borderId="3" xfId="2" applyFont="1" applyFill="1" applyBorder="1" applyAlignment="1">
      <alignment horizontal="left" vertical="center" wrapText="1" readingOrder="1"/>
    </xf>
    <xf numFmtId="0" fontId="48" fillId="0" borderId="0" xfId="0" applyFont="1" applyAlignment="1">
      <alignment horizontal="center" vertical="center" wrapText="1" readingOrder="2"/>
    </xf>
    <xf numFmtId="0" fontId="50" fillId="0" borderId="0" xfId="0" applyFont="1" applyFill="1" applyAlignment="1">
      <alignment horizontal="center" vertical="center" wrapText="1" readingOrder="2"/>
    </xf>
    <xf numFmtId="0" fontId="0" fillId="0" borderId="0" xfId="0" applyAlignment="1">
      <alignment horizontal="center" wrapText="1"/>
    </xf>
    <xf numFmtId="0" fontId="62" fillId="0" borderId="0" xfId="0" applyFont="1" applyFill="1" applyAlignment="1">
      <alignment horizontal="center" wrapText="1"/>
    </xf>
    <xf numFmtId="0" fontId="75" fillId="0" borderId="0" xfId="6" applyFont="1" applyAlignment="1">
      <alignment horizontal="left" vertical="center" wrapText="1" readingOrder="1"/>
    </xf>
    <xf numFmtId="0" fontId="75" fillId="0" borderId="0" xfId="6" applyFont="1" applyAlignment="1">
      <alignment horizontal="right" vertical="center" wrapText="1" readingOrder="2"/>
    </xf>
    <xf numFmtId="0" fontId="0" fillId="0" borderId="28" xfId="0" applyFont="1" applyFill="1" applyBorder="1" applyAlignment="1">
      <alignment horizontal="center" vertical="center" wrapText="1"/>
    </xf>
    <xf numFmtId="0" fontId="50" fillId="0" borderId="0" xfId="0" applyFont="1" applyFill="1" applyAlignment="1">
      <alignment horizontal="center" vertical="center" readingOrder="2"/>
    </xf>
    <xf numFmtId="0" fontId="69" fillId="0" borderId="0" xfId="0" applyFont="1" applyAlignment="1">
      <alignment horizontal="center" wrapText="1"/>
    </xf>
    <xf numFmtId="0" fontId="0" fillId="0" borderId="28" xfId="0" applyBorder="1" applyAlignment="1">
      <alignment horizontal="center" vertical="center" wrapText="1"/>
    </xf>
    <xf numFmtId="0" fontId="0" fillId="0" borderId="0" xfId="0" applyAlignment="1">
      <alignment horizontal="center" vertical="center" wrapText="1"/>
    </xf>
    <xf numFmtId="0" fontId="49" fillId="2" borderId="34" xfId="6" applyFont="1" applyFill="1" applyBorder="1" applyAlignment="1">
      <alignment horizontal="center" vertical="center" wrapText="1" readingOrder="2"/>
    </xf>
    <xf numFmtId="0" fontId="49" fillId="2" borderId="40" xfId="6" applyFont="1" applyFill="1" applyBorder="1" applyAlignment="1">
      <alignment horizontal="center" vertical="center" wrapText="1" readingOrder="2"/>
    </xf>
    <xf numFmtId="0" fontId="49" fillId="2" borderId="35" xfId="6" applyFont="1" applyFill="1" applyBorder="1" applyAlignment="1">
      <alignment horizontal="center" vertical="center" wrapText="1" readingOrder="2"/>
    </xf>
    <xf numFmtId="0" fontId="49" fillId="2" borderId="36" xfId="6" applyFont="1" applyFill="1" applyBorder="1" applyAlignment="1">
      <alignment horizontal="center" vertical="center" wrapText="1" readingOrder="2"/>
    </xf>
    <xf numFmtId="0" fontId="49" fillId="2" borderId="38" xfId="6" applyFont="1" applyFill="1" applyBorder="1" applyAlignment="1">
      <alignment horizontal="center" vertical="center" wrapText="1" readingOrder="2"/>
    </xf>
    <xf numFmtId="0" fontId="65" fillId="4" borderId="0" xfId="6" applyFont="1" applyFill="1" applyAlignment="1">
      <alignment horizontal="center" vertical="center" wrapText="1"/>
    </xf>
    <xf numFmtId="0" fontId="65" fillId="4" borderId="28" xfId="6" applyFont="1" applyFill="1" applyBorder="1" applyAlignment="1">
      <alignment horizontal="center" vertical="center"/>
    </xf>
    <xf numFmtId="0" fontId="50" fillId="0" borderId="0" xfId="6" applyFont="1" applyFill="1" applyAlignment="1">
      <alignment horizontal="center" vertical="center" wrapText="1" readingOrder="2"/>
    </xf>
    <xf numFmtId="0" fontId="1" fillId="0" borderId="28" xfId="6" applyFont="1" applyFill="1" applyBorder="1" applyAlignment="1">
      <alignment horizontal="center" vertical="center" wrapText="1" readingOrder="2"/>
    </xf>
    <xf numFmtId="0" fontId="49" fillId="2" borderId="30" xfId="6" applyFont="1" applyFill="1" applyBorder="1" applyAlignment="1">
      <alignment horizontal="center" vertical="center" wrapText="1" readingOrder="2"/>
    </xf>
    <xf numFmtId="0" fontId="49" fillId="2" borderId="31" xfId="6" applyFont="1" applyFill="1" applyBorder="1" applyAlignment="1">
      <alignment horizontal="center" vertical="center" wrapText="1" readingOrder="2"/>
    </xf>
    <xf numFmtId="3" fontId="18" fillId="3" borderId="49" xfId="0" applyNumberFormat="1" applyFont="1" applyFill="1" applyBorder="1" applyAlignment="1">
      <alignment horizontal="center" vertical="center" wrapText="1" readingOrder="1"/>
    </xf>
    <xf numFmtId="3" fontId="18" fillId="3" borderId="50" xfId="0" applyNumberFormat="1" applyFont="1" applyFill="1" applyBorder="1" applyAlignment="1">
      <alignment horizontal="center" vertical="center" wrapText="1" readingOrder="1"/>
    </xf>
    <xf numFmtId="1" fontId="51" fillId="5" borderId="30" xfId="0" applyNumberFormat="1" applyFont="1" applyFill="1" applyBorder="1" applyAlignment="1">
      <alignment horizontal="center" vertical="center" readingOrder="2"/>
    </xf>
    <xf numFmtId="1" fontId="51" fillId="5" borderId="31" xfId="0" applyNumberFormat="1" applyFont="1" applyFill="1" applyBorder="1" applyAlignment="1">
      <alignment horizontal="center" vertical="center" readingOrder="2"/>
    </xf>
    <xf numFmtId="3" fontId="51" fillId="5" borderId="30" xfId="0" applyNumberFormat="1" applyFont="1" applyFill="1" applyBorder="1" applyAlignment="1">
      <alignment horizontal="center" vertical="center" readingOrder="2"/>
    </xf>
    <xf numFmtId="3" fontId="51" fillId="5" borderId="31" xfId="0" applyNumberFormat="1" applyFont="1" applyFill="1" applyBorder="1" applyAlignment="1">
      <alignment horizontal="center" vertical="center" readingOrder="2"/>
    </xf>
    <xf numFmtId="165" fontId="67" fillId="6" borderId="30" xfId="3" applyNumberFormat="1" applyFont="1" applyFill="1" applyBorder="1" applyAlignment="1">
      <alignment horizontal="center" vertical="center" wrapText="1" readingOrder="1"/>
    </xf>
    <xf numFmtId="165" fontId="67" fillId="6" borderId="31" xfId="3" applyNumberFormat="1" applyFont="1" applyFill="1" applyBorder="1" applyAlignment="1">
      <alignment horizontal="center" vertical="center" wrapText="1" readingOrder="1"/>
    </xf>
    <xf numFmtId="0" fontId="49" fillId="2" borderId="30" xfId="0" applyFont="1" applyFill="1" applyBorder="1" applyAlignment="1">
      <alignment horizontal="center" vertical="center" wrapText="1" readingOrder="2"/>
    </xf>
    <xf numFmtId="0" fontId="49" fillId="2" borderId="31" xfId="0" applyFont="1" applyFill="1" applyBorder="1" applyAlignment="1">
      <alignment horizontal="center" vertical="center" wrapText="1" readingOrder="2"/>
    </xf>
    <xf numFmtId="0" fontId="65" fillId="4" borderId="0" xfId="6" applyFont="1" applyFill="1" applyAlignment="1">
      <alignment horizontal="center" vertical="center"/>
    </xf>
    <xf numFmtId="0" fontId="17" fillId="0" borderId="0" xfId="6" applyAlignment="1">
      <alignment horizontal="right" vertical="center" wrapText="1" readingOrder="2"/>
    </xf>
    <xf numFmtId="3" fontId="51" fillId="29" borderId="32" xfId="0" applyNumberFormat="1" applyFont="1" applyFill="1" applyBorder="1" applyAlignment="1">
      <alignment horizontal="center" vertical="center" wrapText="1" readingOrder="2"/>
    </xf>
    <xf numFmtId="3" fontId="51" fillId="29" borderId="29" xfId="0" applyNumberFormat="1" applyFont="1" applyFill="1" applyBorder="1" applyAlignment="1">
      <alignment horizontal="center" vertical="center" wrapText="1" readingOrder="2"/>
    </xf>
    <xf numFmtId="0" fontId="0" fillId="0" borderId="0" xfId="0" applyAlignment="1">
      <alignment horizontal="center" vertical="center"/>
    </xf>
    <xf numFmtId="0" fontId="57" fillId="0" borderId="0" xfId="0" applyFont="1" applyFill="1" applyAlignment="1">
      <alignment horizontal="center" vertical="center" readingOrder="2"/>
    </xf>
    <xf numFmtId="0" fontId="0" fillId="0" borderId="0" xfId="0" applyAlignment="1">
      <alignment horizontal="center"/>
    </xf>
    <xf numFmtId="0" fontId="49" fillId="2" borderId="34" xfId="0" applyFont="1" applyFill="1" applyBorder="1" applyAlignment="1">
      <alignment horizontal="center" vertical="center" wrapText="1" readingOrder="2"/>
    </xf>
    <xf numFmtId="0" fontId="49" fillId="2" borderId="35" xfId="0" applyFont="1" applyFill="1" applyBorder="1" applyAlignment="1">
      <alignment horizontal="center" vertical="center" wrapText="1" readingOrder="2"/>
    </xf>
    <xf numFmtId="0" fontId="49" fillId="2" borderId="34" xfId="0" applyFont="1" applyFill="1" applyBorder="1" applyAlignment="1">
      <alignment horizontal="center" vertical="center" readingOrder="2"/>
    </xf>
    <xf numFmtId="0" fontId="49" fillId="2" borderId="35" xfId="0" applyFont="1" applyFill="1" applyBorder="1" applyAlignment="1">
      <alignment horizontal="center" vertical="center" readingOrder="2"/>
    </xf>
    <xf numFmtId="0" fontId="49" fillId="2" borderId="34" xfId="0" applyFont="1" applyFill="1" applyBorder="1" applyAlignment="1">
      <alignment horizontal="center" vertical="center" readingOrder="1"/>
    </xf>
    <xf numFmtId="0" fontId="49" fillId="2" borderId="35" xfId="0" applyFont="1" applyFill="1" applyBorder="1" applyAlignment="1">
      <alignment horizontal="center" vertical="center" readingOrder="1"/>
    </xf>
    <xf numFmtId="0" fontId="58" fillId="0" borderId="29" xfId="0" applyFont="1" applyBorder="1" applyAlignment="1">
      <alignment horizontal="right" vertical="top" wrapText="1" readingOrder="2"/>
    </xf>
    <xf numFmtId="0" fontId="58" fillId="0" borderId="0" xfId="0" applyFont="1" applyBorder="1" applyAlignment="1">
      <alignment horizontal="right" vertical="top" wrapText="1" readingOrder="2"/>
    </xf>
    <xf numFmtId="1" fontId="75" fillId="0" borderId="0" xfId="0" applyNumberFormat="1" applyFont="1" applyAlignment="1">
      <alignment horizontal="left" wrapText="1"/>
    </xf>
    <xf numFmtId="0" fontId="75" fillId="0" borderId="29" xfId="6" applyFont="1" applyBorder="1" applyAlignment="1">
      <alignment horizontal="right" vertical="top" wrapText="1" readingOrder="2"/>
    </xf>
    <xf numFmtId="0" fontId="75" fillId="0" borderId="0" xfId="6" applyFont="1" applyAlignment="1">
      <alignment horizontal="right" vertical="top" wrapText="1" readingOrder="2"/>
    </xf>
    <xf numFmtId="0" fontId="75" fillId="0" borderId="29" xfId="6" applyFont="1" applyBorder="1" applyAlignment="1">
      <alignment horizontal="left" vertical="center" wrapText="1" readingOrder="1"/>
    </xf>
    <xf numFmtId="0" fontId="1" fillId="0" borderId="0" xfId="6" applyFont="1" applyBorder="1" applyAlignment="1">
      <alignment horizontal="center" vertical="center" wrapText="1" readingOrder="2"/>
    </xf>
    <xf numFmtId="0" fontId="52" fillId="2" borderId="33" xfId="6" applyFont="1" applyFill="1" applyBorder="1" applyAlignment="1">
      <alignment horizontal="center" vertical="center" wrapText="1" readingOrder="2"/>
    </xf>
    <xf numFmtId="0" fontId="52" fillId="2" borderId="28" xfId="6" applyFont="1" applyFill="1" applyBorder="1" applyAlignment="1">
      <alignment horizontal="center" vertical="center" wrapText="1" readingOrder="2"/>
    </xf>
    <xf numFmtId="0" fontId="57" fillId="0" borderId="0" xfId="0" applyFont="1" applyFill="1" applyAlignment="1">
      <alignment horizontal="center" vertical="center" wrapText="1" readingOrder="2"/>
    </xf>
    <xf numFmtId="0" fontId="75" fillId="0" borderId="0" xfId="0" applyFont="1" applyAlignment="1">
      <alignment horizontal="right" vertical="top" wrapText="1" readingOrder="2"/>
    </xf>
    <xf numFmtId="0" fontId="75" fillId="0" borderId="0" xfId="0" applyFont="1" applyAlignment="1">
      <alignment horizontal="left" vertical="top" wrapText="1" readingOrder="1"/>
    </xf>
    <xf numFmtId="0" fontId="59" fillId="0" borderId="29" xfId="0" applyFont="1" applyBorder="1" applyAlignment="1">
      <alignment horizontal="center" vertical="center" readingOrder="2"/>
    </xf>
    <xf numFmtId="0" fontId="59" fillId="0" borderId="0" xfId="0" applyFont="1" applyAlignment="1">
      <alignment horizontal="center" vertical="center" readingOrder="2"/>
    </xf>
    <xf numFmtId="0" fontId="1" fillId="0" borderId="29" xfId="0" applyFont="1" applyBorder="1" applyAlignment="1">
      <alignment horizontal="left" vertical="center" wrapText="1" readingOrder="1"/>
    </xf>
    <xf numFmtId="0" fontId="1" fillId="0" borderId="0" xfId="0" applyFont="1" applyBorder="1" applyAlignment="1">
      <alignment horizontal="left" vertical="center" wrapText="1" readingOrder="1"/>
    </xf>
    <xf numFmtId="0" fontId="0" fillId="0" borderId="0" xfId="0" applyBorder="1" applyAlignment="1">
      <alignment horizontal="center" vertical="center" wrapText="1"/>
    </xf>
    <xf numFmtId="0" fontId="49" fillId="2" borderId="36" xfId="0" applyFont="1" applyFill="1" applyBorder="1" applyAlignment="1">
      <alignment horizontal="center" vertical="center" wrapText="1" readingOrder="2"/>
    </xf>
    <xf numFmtId="0" fontId="49" fillId="2" borderId="38" xfId="0" applyFont="1" applyFill="1" applyBorder="1" applyAlignment="1">
      <alignment horizontal="center" vertical="center" readingOrder="2"/>
    </xf>
    <xf numFmtId="0" fontId="52" fillId="2" borderId="30" xfId="0" applyFont="1" applyFill="1" applyBorder="1" applyAlignment="1">
      <alignment horizontal="center" vertical="center" wrapText="1" readingOrder="2"/>
    </xf>
    <xf numFmtId="0" fontId="52" fillId="2" borderId="37" xfId="0" applyFont="1" applyFill="1" applyBorder="1" applyAlignment="1">
      <alignment horizontal="center" vertical="center" wrapText="1" readingOrder="2"/>
    </xf>
    <xf numFmtId="0" fontId="52" fillId="2" borderId="31" xfId="0" applyFont="1" applyFill="1" applyBorder="1" applyAlignment="1">
      <alignment horizontal="center" vertical="center" wrapText="1" readingOrder="2"/>
    </xf>
    <xf numFmtId="0" fontId="52" fillId="2" borderId="33" xfId="0" applyFont="1" applyFill="1" applyBorder="1" applyAlignment="1">
      <alignment horizontal="center" vertical="center" wrapText="1" readingOrder="2"/>
    </xf>
    <xf numFmtId="0" fontId="52" fillId="2" borderId="28" xfId="0" applyFont="1" applyFill="1" applyBorder="1" applyAlignment="1">
      <alignment horizontal="center" vertical="center" wrapText="1" readingOrder="2"/>
    </xf>
    <xf numFmtId="0" fontId="52" fillId="2" borderId="42" xfId="0" applyFont="1" applyFill="1" applyBorder="1" applyAlignment="1">
      <alignment horizontal="center" vertical="center" wrapText="1" readingOrder="2"/>
    </xf>
    <xf numFmtId="0" fontId="1" fillId="0" borderId="29" xfId="0" applyFont="1" applyBorder="1" applyAlignment="1">
      <alignment horizontal="left" vertical="center" wrapText="1"/>
    </xf>
    <xf numFmtId="0" fontId="0" fillId="0" borderId="29" xfId="0" applyBorder="1" applyAlignment="1">
      <alignment horizontal="left" vertical="center" wrapText="1"/>
    </xf>
    <xf numFmtId="0" fontId="0" fillId="0" borderId="0" xfId="0" applyBorder="1" applyAlignment="1">
      <alignment horizontal="center" vertical="center"/>
    </xf>
    <xf numFmtId="0" fontId="52" fillId="2" borderId="41" xfId="0" applyFont="1" applyFill="1" applyBorder="1" applyAlignment="1">
      <alignment horizontal="center" vertical="center" wrapText="1" readingOrder="2"/>
    </xf>
    <xf numFmtId="0" fontId="52" fillId="2" borderId="0" xfId="0" applyFont="1" applyFill="1" applyBorder="1" applyAlignment="1">
      <alignment horizontal="center" vertical="center" wrapText="1" readingOrder="2"/>
    </xf>
    <xf numFmtId="0" fontId="75" fillId="0" borderId="0" xfId="6" applyFont="1" applyAlignment="1">
      <alignment horizontal="right" readingOrder="2"/>
    </xf>
    <xf numFmtId="0" fontId="75" fillId="0" borderId="0" xfId="6" applyFont="1" applyAlignment="1">
      <alignment horizontal="left" vertical="center" wrapText="1"/>
    </xf>
    <xf numFmtId="0" fontId="0" fillId="0" borderId="0" xfId="6" applyFont="1" applyBorder="1" applyAlignment="1">
      <alignment horizontal="center"/>
    </xf>
    <xf numFmtId="0" fontId="75" fillId="0" borderId="0" xfId="6" applyFont="1" applyAlignment="1">
      <alignment horizontal="left" vertical="top" wrapText="1"/>
    </xf>
    <xf numFmtId="0" fontId="58" fillId="0" borderId="0" xfId="0" applyFont="1" applyAlignment="1">
      <alignment horizontal="right" wrapText="1" readingOrder="2"/>
    </xf>
    <xf numFmtId="0" fontId="54" fillId="0" borderId="0" xfId="0" applyFont="1" applyAlignment="1">
      <alignment horizontal="left" wrapText="1" readingOrder="1"/>
    </xf>
    <xf numFmtId="0" fontId="1" fillId="0" borderId="28" xfId="6" applyFont="1" applyBorder="1" applyAlignment="1">
      <alignment horizontal="center" vertical="center" wrapText="1" readingOrder="2"/>
    </xf>
    <xf numFmtId="0" fontId="75" fillId="0" borderId="29" xfId="0" applyFont="1" applyBorder="1" applyAlignment="1">
      <alignment horizontal="right" vertical="center" wrapText="1" readingOrder="2"/>
    </xf>
    <xf numFmtId="0" fontId="75" fillId="0" borderId="0" xfId="0" applyFont="1" applyAlignment="1">
      <alignment horizontal="right" vertical="center" wrapText="1" readingOrder="2"/>
    </xf>
    <xf numFmtId="0" fontId="54" fillId="0" borderId="0" xfId="0" applyFont="1" applyAlignment="1">
      <alignment horizontal="left" vertical="center" wrapText="1" readingOrder="1"/>
    </xf>
    <xf numFmtId="0" fontId="75" fillId="0" borderId="0" xfId="0" applyFont="1" applyBorder="1" applyAlignment="1">
      <alignment horizontal="right" vertical="center" wrapText="1" readingOrder="2"/>
    </xf>
    <xf numFmtId="0" fontId="79" fillId="0" borderId="29" xfId="6" applyFont="1" applyFill="1" applyBorder="1" applyAlignment="1">
      <alignment horizontal="center" vertical="center" wrapText="1"/>
    </xf>
    <xf numFmtId="0" fontId="79" fillId="0" borderId="0" xfId="6" applyFont="1" applyFill="1" applyAlignment="1">
      <alignment horizontal="center" vertical="center" wrapText="1"/>
    </xf>
    <xf numFmtId="0" fontId="75" fillId="0" borderId="29" xfId="6" applyFont="1" applyBorder="1" applyAlignment="1">
      <alignment horizontal="right" vertical="center" wrapText="1" readingOrder="2"/>
    </xf>
    <xf numFmtId="0" fontId="75" fillId="0" borderId="0" xfId="6" applyFont="1" applyBorder="1" applyAlignment="1">
      <alignment horizontal="right" vertical="center" wrapText="1" readingOrder="2"/>
    </xf>
    <xf numFmtId="0" fontId="75" fillId="0" borderId="0" xfId="6" applyFont="1" applyBorder="1" applyAlignment="1">
      <alignment horizontal="left" vertical="center" wrapText="1" readingOrder="1"/>
    </xf>
    <xf numFmtId="0" fontId="58" fillId="0" borderId="37" xfId="0" applyFont="1" applyBorder="1" applyAlignment="1">
      <alignment horizontal="right" vertical="top" wrapText="1" readingOrder="2"/>
    </xf>
    <xf numFmtId="0" fontId="66" fillId="0" borderId="29" xfId="0" applyFont="1" applyBorder="1" applyAlignment="1">
      <alignment horizontal="left" vertical="top" wrapText="1" readingOrder="1"/>
    </xf>
    <xf numFmtId="0" fontId="58" fillId="0" borderId="29" xfId="0" applyFont="1" applyBorder="1" applyAlignment="1">
      <alignment horizontal="left" vertical="top" wrapText="1" readingOrder="1"/>
    </xf>
    <xf numFmtId="0" fontId="49" fillId="2" borderId="30" xfId="0" applyFont="1" applyFill="1" applyBorder="1" applyAlignment="1">
      <alignment horizontal="center" vertical="center" wrapText="1" readingOrder="1"/>
    </xf>
    <xf numFmtId="0" fontId="49" fillId="2" borderId="31" xfId="0" applyFont="1" applyFill="1" applyBorder="1" applyAlignment="1">
      <alignment horizontal="center" vertical="center" wrapText="1" readingOrder="1"/>
    </xf>
    <xf numFmtId="0" fontId="74" fillId="0" borderId="28" xfId="0" applyFont="1" applyBorder="1" applyAlignment="1">
      <alignment horizontal="center" vertical="center"/>
    </xf>
    <xf numFmtId="0" fontId="49" fillId="2" borderId="31" xfId="0" applyFont="1" applyFill="1" applyBorder="1" applyAlignment="1">
      <alignment horizontal="center" vertical="center" readingOrder="2"/>
    </xf>
    <xf numFmtId="0" fontId="49" fillId="2" borderId="30" xfId="0" applyFont="1" applyFill="1" applyBorder="1" applyAlignment="1">
      <alignment horizontal="center" vertical="center" wrapText="1"/>
    </xf>
    <xf numFmtId="0" fontId="49" fillId="2" borderId="31" xfId="0" applyFont="1" applyFill="1" applyBorder="1" applyAlignment="1">
      <alignment horizontal="center" vertical="center" wrapText="1"/>
    </xf>
    <xf numFmtId="0" fontId="75" fillId="0" borderId="0" xfId="0" applyFont="1" applyAlignment="1">
      <alignment horizontal="left" vertical="center" wrapText="1"/>
    </xf>
  </cellXfs>
  <cellStyles count="1278">
    <cellStyle name="20% - Accent1 2" xfId="25" xr:uid="{00000000-0005-0000-0000-000000000000}"/>
    <cellStyle name="20% - Accent1 3" xfId="28" xr:uid="{00000000-0005-0000-0000-000001000000}"/>
    <cellStyle name="20% - Accent1 4" xfId="31" xr:uid="{00000000-0005-0000-0000-000002000000}"/>
    <cellStyle name="20% - Accent1 5" xfId="35" xr:uid="{00000000-0005-0000-0000-000003000000}"/>
    <cellStyle name="20% - Accent1 6" xfId="33" xr:uid="{00000000-0005-0000-0000-000004000000}"/>
    <cellStyle name="20% - Accent2 2" xfId="30" xr:uid="{00000000-0005-0000-0000-000005000000}"/>
    <cellStyle name="20% - Accent2 3" xfId="26" xr:uid="{00000000-0005-0000-0000-000006000000}"/>
    <cellStyle name="20% - Accent2 4" xfId="29" xr:uid="{00000000-0005-0000-0000-000007000000}"/>
    <cellStyle name="20% - Accent2 5" xfId="32" xr:uid="{00000000-0005-0000-0000-000008000000}"/>
    <cellStyle name="20% - Accent2 6" xfId="36" xr:uid="{00000000-0005-0000-0000-000009000000}"/>
    <cellStyle name="20% - Accent3 2" xfId="37" xr:uid="{00000000-0005-0000-0000-00000A000000}"/>
    <cellStyle name="20% - Accent3 3" xfId="38" xr:uid="{00000000-0005-0000-0000-00000B000000}"/>
    <cellStyle name="20% - Accent3 4" xfId="39" xr:uid="{00000000-0005-0000-0000-00000C000000}"/>
    <cellStyle name="20% - Accent3 5" xfId="40" xr:uid="{00000000-0005-0000-0000-00000D000000}"/>
    <cellStyle name="20% - Accent3 6" xfId="41" xr:uid="{00000000-0005-0000-0000-00000E000000}"/>
    <cellStyle name="20% - Accent4 2" xfId="42" xr:uid="{00000000-0005-0000-0000-00000F000000}"/>
    <cellStyle name="20% - Accent4 3" xfId="43" xr:uid="{00000000-0005-0000-0000-000010000000}"/>
    <cellStyle name="20% - Accent4 4" xfId="44" xr:uid="{00000000-0005-0000-0000-000011000000}"/>
    <cellStyle name="20% - Accent4 5" xfId="45" xr:uid="{00000000-0005-0000-0000-000012000000}"/>
    <cellStyle name="20% - Accent4 6" xfId="46" xr:uid="{00000000-0005-0000-0000-000013000000}"/>
    <cellStyle name="20% - Accent5 2" xfId="47" xr:uid="{00000000-0005-0000-0000-000014000000}"/>
    <cellStyle name="20% - Accent5 3" xfId="48" xr:uid="{00000000-0005-0000-0000-000015000000}"/>
    <cellStyle name="20% - Accent5 4" xfId="49" xr:uid="{00000000-0005-0000-0000-000016000000}"/>
    <cellStyle name="20% - Accent5 5" xfId="50" xr:uid="{00000000-0005-0000-0000-000017000000}"/>
    <cellStyle name="20% - Accent5 6" xfId="51" xr:uid="{00000000-0005-0000-0000-000018000000}"/>
    <cellStyle name="20% - Accent6 2" xfId="52" xr:uid="{00000000-0005-0000-0000-000019000000}"/>
    <cellStyle name="20% - Accent6 3" xfId="53" xr:uid="{00000000-0005-0000-0000-00001A000000}"/>
    <cellStyle name="20% - Accent6 4" xfId="54" xr:uid="{00000000-0005-0000-0000-00001B000000}"/>
    <cellStyle name="20% - Accent6 5" xfId="55" xr:uid="{00000000-0005-0000-0000-00001C000000}"/>
    <cellStyle name="20% - Accent6 6" xfId="56" xr:uid="{00000000-0005-0000-0000-00001D000000}"/>
    <cellStyle name="40% - Accent1 2" xfId="57" xr:uid="{00000000-0005-0000-0000-00001E000000}"/>
    <cellStyle name="40% - Accent1 3" xfId="58" xr:uid="{00000000-0005-0000-0000-00001F000000}"/>
    <cellStyle name="40% - Accent1 4" xfId="59" xr:uid="{00000000-0005-0000-0000-000020000000}"/>
    <cellStyle name="40% - Accent1 5" xfId="60" xr:uid="{00000000-0005-0000-0000-000021000000}"/>
    <cellStyle name="40% - Accent1 6" xfId="61" xr:uid="{00000000-0005-0000-0000-000022000000}"/>
    <cellStyle name="40% - Accent2 2" xfId="62" xr:uid="{00000000-0005-0000-0000-000023000000}"/>
    <cellStyle name="40% - Accent2 3" xfId="63" xr:uid="{00000000-0005-0000-0000-000024000000}"/>
    <cellStyle name="40% - Accent2 4" xfId="64" xr:uid="{00000000-0005-0000-0000-000025000000}"/>
    <cellStyle name="40% - Accent2 5" xfId="65" xr:uid="{00000000-0005-0000-0000-000026000000}"/>
    <cellStyle name="40% - Accent2 6" xfId="66" xr:uid="{00000000-0005-0000-0000-000027000000}"/>
    <cellStyle name="40% - Accent3 2" xfId="67" xr:uid="{00000000-0005-0000-0000-000028000000}"/>
    <cellStyle name="40% - Accent3 3" xfId="68" xr:uid="{00000000-0005-0000-0000-000029000000}"/>
    <cellStyle name="40% - Accent3 4" xfId="69" xr:uid="{00000000-0005-0000-0000-00002A000000}"/>
    <cellStyle name="40% - Accent3 5" xfId="70" xr:uid="{00000000-0005-0000-0000-00002B000000}"/>
    <cellStyle name="40% - Accent3 6" xfId="71" xr:uid="{00000000-0005-0000-0000-00002C000000}"/>
    <cellStyle name="40% - Accent4 2" xfId="72" xr:uid="{00000000-0005-0000-0000-00002D000000}"/>
    <cellStyle name="40% - Accent4 3" xfId="73" xr:uid="{00000000-0005-0000-0000-00002E000000}"/>
    <cellStyle name="40% - Accent4 4" xfId="74" xr:uid="{00000000-0005-0000-0000-00002F000000}"/>
    <cellStyle name="40% - Accent4 5" xfId="75" xr:uid="{00000000-0005-0000-0000-000030000000}"/>
    <cellStyle name="40% - Accent4 6" xfId="76" xr:uid="{00000000-0005-0000-0000-000031000000}"/>
    <cellStyle name="40% - Accent5 2" xfId="77" xr:uid="{00000000-0005-0000-0000-000032000000}"/>
    <cellStyle name="40% - Accent5 3" xfId="78" xr:uid="{00000000-0005-0000-0000-000033000000}"/>
    <cellStyle name="40% - Accent5 4" xfId="79" xr:uid="{00000000-0005-0000-0000-000034000000}"/>
    <cellStyle name="40% - Accent5 5" xfId="80" xr:uid="{00000000-0005-0000-0000-000035000000}"/>
    <cellStyle name="40% - Accent5 6" xfId="81" xr:uid="{00000000-0005-0000-0000-000036000000}"/>
    <cellStyle name="40% - Accent6 2" xfId="82" xr:uid="{00000000-0005-0000-0000-000037000000}"/>
    <cellStyle name="40% - Accent6 3" xfId="83" xr:uid="{00000000-0005-0000-0000-000038000000}"/>
    <cellStyle name="40% - Accent6 4" xfId="84" xr:uid="{00000000-0005-0000-0000-000039000000}"/>
    <cellStyle name="40% - Accent6 5" xfId="85" xr:uid="{00000000-0005-0000-0000-00003A000000}"/>
    <cellStyle name="40% - Accent6 6" xfId="86" xr:uid="{00000000-0005-0000-0000-00003B000000}"/>
    <cellStyle name="60% - Accent1 2" xfId="87" xr:uid="{00000000-0005-0000-0000-00003C000000}"/>
    <cellStyle name="60% - Accent1 3" xfId="88" xr:uid="{00000000-0005-0000-0000-00003D000000}"/>
    <cellStyle name="60% - Accent1 4" xfId="89" xr:uid="{00000000-0005-0000-0000-00003E000000}"/>
    <cellStyle name="60% - Accent1 5" xfId="90" xr:uid="{00000000-0005-0000-0000-00003F000000}"/>
    <cellStyle name="60% - Accent1 6" xfId="91" xr:uid="{00000000-0005-0000-0000-000040000000}"/>
    <cellStyle name="60% - Accent2 2" xfId="92" xr:uid="{00000000-0005-0000-0000-000041000000}"/>
    <cellStyle name="60% - Accent2 3" xfId="93" xr:uid="{00000000-0005-0000-0000-000042000000}"/>
    <cellStyle name="60% - Accent2 4" xfId="94" xr:uid="{00000000-0005-0000-0000-000043000000}"/>
    <cellStyle name="60% - Accent2 5" xfId="95" xr:uid="{00000000-0005-0000-0000-000044000000}"/>
    <cellStyle name="60% - Accent2 6" xfId="96" xr:uid="{00000000-0005-0000-0000-000045000000}"/>
    <cellStyle name="60% - Accent3 2" xfId="97" xr:uid="{00000000-0005-0000-0000-000046000000}"/>
    <cellStyle name="60% - Accent3 3" xfId="98" xr:uid="{00000000-0005-0000-0000-000047000000}"/>
    <cellStyle name="60% - Accent3 4" xfId="99" xr:uid="{00000000-0005-0000-0000-000048000000}"/>
    <cellStyle name="60% - Accent3 5" xfId="100" xr:uid="{00000000-0005-0000-0000-000049000000}"/>
    <cellStyle name="60% - Accent3 6" xfId="101" xr:uid="{00000000-0005-0000-0000-00004A000000}"/>
    <cellStyle name="60% - Accent4 2" xfId="102" xr:uid="{00000000-0005-0000-0000-00004B000000}"/>
    <cellStyle name="60% - Accent4 3" xfId="103" xr:uid="{00000000-0005-0000-0000-00004C000000}"/>
    <cellStyle name="60% - Accent4 4" xfId="104" xr:uid="{00000000-0005-0000-0000-00004D000000}"/>
    <cellStyle name="60% - Accent4 5" xfId="105" xr:uid="{00000000-0005-0000-0000-00004E000000}"/>
    <cellStyle name="60% - Accent4 6" xfId="106" xr:uid="{00000000-0005-0000-0000-00004F000000}"/>
    <cellStyle name="60% - Accent5 2" xfId="107" xr:uid="{00000000-0005-0000-0000-000050000000}"/>
    <cellStyle name="60% - Accent5 3" xfId="108" xr:uid="{00000000-0005-0000-0000-000051000000}"/>
    <cellStyle name="60% - Accent5 4" xfId="109" xr:uid="{00000000-0005-0000-0000-000052000000}"/>
    <cellStyle name="60% - Accent5 5" xfId="110" xr:uid="{00000000-0005-0000-0000-000053000000}"/>
    <cellStyle name="60% - Accent5 6" xfId="111" xr:uid="{00000000-0005-0000-0000-000054000000}"/>
    <cellStyle name="60% - Accent6 2" xfId="112" xr:uid="{00000000-0005-0000-0000-000055000000}"/>
    <cellStyle name="60% - Accent6 3" xfId="113" xr:uid="{00000000-0005-0000-0000-000056000000}"/>
    <cellStyle name="60% - Accent6 4" xfId="114" xr:uid="{00000000-0005-0000-0000-000057000000}"/>
    <cellStyle name="60% - Accent6 5" xfId="115" xr:uid="{00000000-0005-0000-0000-000058000000}"/>
    <cellStyle name="60% - Accent6 6" xfId="116" xr:uid="{00000000-0005-0000-0000-000059000000}"/>
    <cellStyle name="Accent1 2" xfId="117" xr:uid="{00000000-0005-0000-0000-00005A000000}"/>
    <cellStyle name="Accent1 3" xfId="118" xr:uid="{00000000-0005-0000-0000-00005B000000}"/>
    <cellStyle name="Accent1 4" xfId="119" xr:uid="{00000000-0005-0000-0000-00005C000000}"/>
    <cellStyle name="Accent1 5" xfId="120" xr:uid="{00000000-0005-0000-0000-00005D000000}"/>
    <cellStyle name="Accent1 6" xfId="121" xr:uid="{00000000-0005-0000-0000-00005E000000}"/>
    <cellStyle name="Accent2 2" xfId="122" xr:uid="{00000000-0005-0000-0000-00005F000000}"/>
    <cellStyle name="Accent2 3" xfId="123" xr:uid="{00000000-0005-0000-0000-000060000000}"/>
    <cellStyle name="Accent2 4" xfId="124" xr:uid="{00000000-0005-0000-0000-000061000000}"/>
    <cellStyle name="Accent2 5" xfId="125" xr:uid="{00000000-0005-0000-0000-000062000000}"/>
    <cellStyle name="Accent2 6" xfId="126" xr:uid="{00000000-0005-0000-0000-000063000000}"/>
    <cellStyle name="Accent3 2" xfId="127" xr:uid="{00000000-0005-0000-0000-000064000000}"/>
    <cellStyle name="Accent3 3" xfId="128" xr:uid="{00000000-0005-0000-0000-000065000000}"/>
    <cellStyle name="Accent3 4" xfId="129" xr:uid="{00000000-0005-0000-0000-000066000000}"/>
    <cellStyle name="Accent3 5" xfId="130" xr:uid="{00000000-0005-0000-0000-000067000000}"/>
    <cellStyle name="Accent3 6" xfId="131" xr:uid="{00000000-0005-0000-0000-000068000000}"/>
    <cellStyle name="Accent4 2" xfId="132" xr:uid="{00000000-0005-0000-0000-000069000000}"/>
    <cellStyle name="Accent4 3" xfId="133" xr:uid="{00000000-0005-0000-0000-00006A000000}"/>
    <cellStyle name="Accent4 4" xfId="134" xr:uid="{00000000-0005-0000-0000-00006B000000}"/>
    <cellStyle name="Accent4 5" xfId="135" xr:uid="{00000000-0005-0000-0000-00006C000000}"/>
    <cellStyle name="Accent4 6" xfId="136" xr:uid="{00000000-0005-0000-0000-00006D000000}"/>
    <cellStyle name="Accent5 2" xfId="137" xr:uid="{00000000-0005-0000-0000-00006E000000}"/>
    <cellStyle name="Accent5 3" xfId="138" xr:uid="{00000000-0005-0000-0000-00006F000000}"/>
    <cellStyle name="Accent5 4" xfId="139" xr:uid="{00000000-0005-0000-0000-000070000000}"/>
    <cellStyle name="Accent5 5" xfId="140" xr:uid="{00000000-0005-0000-0000-000071000000}"/>
    <cellStyle name="Accent5 6" xfId="141" xr:uid="{00000000-0005-0000-0000-000072000000}"/>
    <cellStyle name="Accent6 2" xfId="142" xr:uid="{00000000-0005-0000-0000-000073000000}"/>
    <cellStyle name="Accent6 3" xfId="143" xr:uid="{00000000-0005-0000-0000-000074000000}"/>
    <cellStyle name="Accent6 4" xfId="144" xr:uid="{00000000-0005-0000-0000-000075000000}"/>
    <cellStyle name="Accent6 5" xfId="145" xr:uid="{00000000-0005-0000-0000-000076000000}"/>
    <cellStyle name="Accent6 6" xfId="146" xr:uid="{00000000-0005-0000-0000-000077000000}"/>
    <cellStyle name="Bad 2" xfId="147" xr:uid="{00000000-0005-0000-0000-000078000000}"/>
    <cellStyle name="Bad 3" xfId="148" xr:uid="{00000000-0005-0000-0000-000079000000}"/>
    <cellStyle name="Bad 4" xfId="149" xr:uid="{00000000-0005-0000-0000-00007A000000}"/>
    <cellStyle name="Bad 5" xfId="150" xr:uid="{00000000-0005-0000-0000-00007B000000}"/>
    <cellStyle name="Bad 6" xfId="151" xr:uid="{00000000-0005-0000-0000-00007C000000}"/>
    <cellStyle name="Calculation 2" xfId="152" xr:uid="{00000000-0005-0000-0000-00007D000000}"/>
    <cellStyle name="Calculation 3" xfId="153" xr:uid="{00000000-0005-0000-0000-00007E000000}"/>
    <cellStyle name="Calculation 4" xfId="154" xr:uid="{00000000-0005-0000-0000-00007F000000}"/>
    <cellStyle name="Calculation 5" xfId="155" xr:uid="{00000000-0005-0000-0000-000080000000}"/>
    <cellStyle name="Calculation 6" xfId="156" xr:uid="{00000000-0005-0000-0000-000081000000}"/>
    <cellStyle name="Check Cell 2" xfId="157" xr:uid="{00000000-0005-0000-0000-000082000000}"/>
    <cellStyle name="Check Cell 3" xfId="158" xr:uid="{00000000-0005-0000-0000-000083000000}"/>
    <cellStyle name="Check Cell 4" xfId="159" xr:uid="{00000000-0005-0000-0000-000084000000}"/>
    <cellStyle name="Check Cell 5" xfId="160" xr:uid="{00000000-0005-0000-0000-000085000000}"/>
    <cellStyle name="Check Cell 6" xfId="161" xr:uid="{00000000-0005-0000-0000-000086000000}"/>
    <cellStyle name="Comma" xfId="3" builtinId="3"/>
    <cellStyle name="Comma 10" xfId="343" xr:uid="{00000000-0005-0000-0000-000088000000}"/>
    <cellStyle name="Comma 10 2" xfId="348" xr:uid="{00000000-0005-0000-0000-000089000000}"/>
    <cellStyle name="Comma 10 2 2" xfId="812" xr:uid="{00000000-0005-0000-0000-00008A000000}"/>
    <cellStyle name="Comma 10 2 3" xfId="1247" xr:uid="{00000000-0005-0000-0000-00008B000000}"/>
    <cellStyle name="Comma 10 3" xfId="811" xr:uid="{00000000-0005-0000-0000-00008C000000}"/>
    <cellStyle name="Comma 10 4" xfId="1246" xr:uid="{00000000-0005-0000-0000-00008D000000}"/>
    <cellStyle name="Comma 11" xfId="389" xr:uid="{00000000-0005-0000-0000-00008E000000}"/>
    <cellStyle name="Comma 11 2" xfId="430" xr:uid="{00000000-0005-0000-0000-00008F000000}"/>
    <cellStyle name="Comma 11 2 2" xfId="546" xr:uid="{00000000-0005-0000-0000-000090000000}"/>
    <cellStyle name="Comma 11 2 2 2" xfId="757" xr:uid="{00000000-0005-0000-0000-000091000000}"/>
    <cellStyle name="Comma 11 2 2 2 2" xfId="1196" xr:uid="{00000000-0005-0000-0000-000092000000}"/>
    <cellStyle name="Comma 11 2 2 3" xfId="985" xr:uid="{00000000-0005-0000-0000-000093000000}"/>
    <cellStyle name="Comma 11 2 3" xfId="645" xr:uid="{00000000-0005-0000-0000-000094000000}"/>
    <cellStyle name="Comma 11 2 3 2" xfId="1084" xr:uid="{00000000-0005-0000-0000-000095000000}"/>
    <cellStyle name="Comma 11 2 4" xfId="872" xr:uid="{00000000-0005-0000-0000-000096000000}"/>
    <cellStyle name="Comma 11 3" xfId="506" xr:uid="{00000000-0005-0000-0000-000097000000}"/>
    <cellStyle name="Comma 11 3 2" xfId="717" xr:uid="{00000000-0005-0000-0000-000098000000}"/>
    <cellStyle name="Comma 11 3 2 2" xfId="1156" xr:uid="{00000000-0005-0000-0000-000099000000}"/>
    <cellStyle name="Comma 11 3 3" xfId="945" xr:uid="{00000000-0005-0000-0000-00009A000000}"/>
    <cellStyle name="Comma 11 4" xfId="605" xr:uid="{00000000-0005-0000-0000-00009B000000}"/>
    <cellStyle name="Comma 11 4 2" xfId="1044" xr:uid="{00000000-0005-0000-0000-00009C000000}"/>
    <cellStyle name="Comma 11 5" xfId="831" xr:uid="{00000000-0005-0000-0000-00009D000000}"/>
    <cellStyle name="Comma 11 6" xfId="1266" xr:uid="{00000000-0005-0000-0000-00009E000000}"/>
    <cellStyle name="Comma 12" xfId="391" xr:uid="{00000000-0005-0000-0000-00009F000000}"/>
    <cellStyle name="Comma 12 2" xfId="432" xr:uid="{00000000-0005-0000-0000-0000A0000000}"/>
    <cellStyle name="Comma 12 2 2" xfId="548" xr:uid="{00000000-0005-0000-0000-0000A1000000}"/>
    <cellStyle name="Comma 12 2 2 2" xfId="759" xr:uid="{00000000-0005-0000-0000-0000A2000000}"/>
    <cellStyle name="Comma 12 2 2 2 2" xfId="1198" xr:uid="{00000000-0005-0000-0000-0000A3000000}"/>
    <cellStyle name="Comma 12 2 2 3" xfId="987" xr:uid="{00000000-0005-0000-0000-0000A4000000}"/>
    <cellStyle name="Comma 12 2 3" xfId="647" xr:uid="{00000000-0005-0000-0000-0000A5000000}"/>
    <cellStyle name="Comma 12 2 3 2" xfId="1086" xr:uid="{00000000-0005-0000-0000-0000A6000000}"/>
    <cellStyle name="Comma 12 2 4" xfId="874" xr:uid="{00000000-0005-0000-0000-0000A7000000}"/>
    <cellStyle name="Comma 12 3" xfId="508" xr:uid="{00000000-0005-0000-0000-0000A8000000}"/>
    <cellStyle name="Comma 12 3 2" xfId="719" xr:uid="{00000000-0005-0000-0000-0000A9000000}"/>
    <cellStyle name="Comma 12 3 2 2" xfId="1158" xr:uid="{00000000-0005-0000-0000-0000AA000000}"/>
    <cellStyle name="Comma 12 3 3" xfId="947" xr:uid="{00000000-0005-0000-0000-0000AB000000}"/>
    <cellStyle name="Comma 12 4" xfId="607" xr:uid="{00000000-0005-0000-0000-0000AC000000}"/>
    <cellStyle name="Comma 12 4 2" xfId="1046" xr:uid="{00000000-0005-0000-0000-0000AD000000}"/>
    <cellStyle name="Comma 12 5" xfId="833" xr:uid="{00000000-0005-0000-0000-0000AE000000}"/>
    <cellStyle name="Comma 12 6" xfId="1268" xr:uid="{00000000-0005-0000-0000-0000AF000000}"/>
    <cellStyle name="Comma 13" xfId="781" xr:uid="{00000000-0005-0000-0000-0000B0000000}"/>
    <cellStyle name="Comma 14" xfId="1221" xr:uid="{00000000-0005-0000-0000-0000B1000000}"/>
    <cellStyle name="Comma 15" xfId="1271" xr:uid="{00000000-0005-0000-0000-0000B2000000}"/>
    <cellStyle name="Comma 16" xfId="1276" xr:uid="{00000000-0005-0000-0000-0000B3000000}"/>
    <cellStyle name="Comma 2" xfId="4" xr:uid="{00000000-0005-0000-0000-0000B4000000}"/>
    <cellStyle name="Comma 2 2" xfId="7" xr:uid="{00000000-0005-0000-0000-0000B5000000}"/>
    <cellStyle name="Comma 2 2 2" xfId="18" xr:uid="{00000000-0005-0000-0000-0000B6000000}"/>
    <cellStyle name="Comma 2 2 2 2" xfId="790" xr:uid="{00000000-0005-0000-0000-0000B7000000}"/>
    <cellStyle name="Comma 2 2 3" xfId="163" xr:uid="{00000000-0005-0000-0000-0000B8000000}"/>
    <cellStyle name="Comma 2 2 3 2" xfId="797" xr:uid="{00000000-0005-0000-0000-0000B9000000}"/>
    <cellStyle name="Comma 2 2 4" xfId="468" xr:uid="{00000000-0005-0000-0000-0000BA000000}"/>
    <cellStyle name="Comma 2 2 4 2" xfId="910" xr:uid="{00000000-0005-0000-0000-0000BB000000}"/>
    <cellStyle name="Comma 2 2 5" xfId="783" xr:uid="{00000000-0005-0000-0000-0000BC000000}"/>
    <cellStyle name="Comma 2 2 6" xfId="1225" xr:uid="{00000000-0005-0000-0000-0000BD000000}"/>
    <cellStyle name="Comma 2 3" xfId="164" xr:uid="{00000000-0005-0000-0000-0000BE000000}"/>
    <cellStyle name="Comma 2 3 2" xfId="798" xr:uid="{00000000-0005-0000-0000-0000BF000000}"/>
    <cellStyle name="Comma 2 4" xfId="162" xr:uid="{00000000-0005-0000-0000-0000C0000000}"/>
    <cellStyle name="Comma 2 4 2" xfId="796" xr:uid="{00000000-0005-0000-0000-0000C1000000}"/>
    <cellStyle name="Comma 2 4 3" xfId="1237" xr:uid="{00000000-0005-0000-0000-0000C2000000}"/>
    <cellStyle name="Comma 2 5" xfId="392" xr:uid="{00000000-0005-0000-0000-0000C3000000}"/>
    <cellStyle name="Comma 2 5 2" xfId="433" xr:uid="{00000000-0005-0000-0000-0000C4000000}"/>
    <cellStyle name="Comma 2 5 2 2" xfId="549" xr:uid="{00000000-0005-0000-0000-0000C5000000}"/>
    <cellStyle name="Comma 2 5 2 2 2" xfId="760" xr:uid="{00000000-0005-0000-0000-0000C6000000}"/>
    <cellStyle name="Comma 2 5 2 2 2 2" xfId="1199" xr:uid="{00000000-0005-0000-0000-0000C7000000}"/>
    <cellStyle name="Comma 2 5 2 2 3" xfId="988" xr:uid="{00000000-0005-0000-0000-0000C8000000}"/>
    <cellStyle name="Comma 2 5 2 3" xfId="648" xr:uid="{00000000-0005-0000-0000-0000C9000000}"/>
    <cellStyle name="Comma 2 5 2 3 2" xfId="1087" xr:uid="{00000000-0005-0000-0000-0000CA000000}"/>
    <cellStyle name="Comma 2 5 2 4" xfId="875" xr:uid="{00000000-0005-0000-0000-0000CB000000}"/>
    <cellStyle name="Comma 2 5 3" xfId="509" xr:uid="{00000000-0005-0000-0000-0000CC000000}"/>
    <cellStyle name="Comma 2 5 3 2" xfId="720" xr:uid="{00000000-0005-0000-0000-0000CD000000}"/>
    <cellStyle name="Comma 2 5 3 2 2" xfId="1159" xr:uid="{00000000-0005-0000-0000-0000CE000000}"/>
    <cellStyle name="Comma 2 5 3 3" xfId="948" xr:uid="{00000000-0005-0000-0000-0000CF000000}"/>
    <cellStyle name="Comma 2 5 4" xfId="608" xr:uid="{00000000-0005-0000-0000-0000D0000000}"/>
    <cellStyle name="Comma 2 5 4 2" xfId="1047" xr:uid="{00000000-0005-0000-0000-0000D1000000}"/>
    <cellStyle name="Comma 2 5 5" xfId="834" xr:uid="{00000000-0005-0000-0000-0000D2000000}"/>
    <cellStyle name="Comma 2 5 6" xfId="1269" xr:uid="{00000000-0005-0000-0000-0000D3000000}"/>
    <cellStyle name="Comma 2 6" xfId="394" xr:uid="{00000000-0005-0000-0000-0000D4000000}"/>
    <cellStyle name="Comma 2 6 2" xfId="836" xr:uid="{00000000-0005-0000-0000-0000D5000000}"/>
    <cellStyle name="Comma 2 7" xfId="1223" xr:uid="{00000000-0005-0000-0000-0000D6000000}"/>
    <cellStyle name="Comma 3" xfId="9" xr:uid="{00000000-0005-0000-0000-0000D7000000}"/>
    <cellStyle name="Comma 3 10" xfId="1226" xr:uid="{00000000-0005-0000-0000-0000D8000000}"/>
    <cellStyle name="Comma 3 2" xfId="23" xr:uid="{00000000-0005-0000-0000-0000D9000000}"/>
    <cellStyle name="Comma 3 2 10" xfId="1235" xr:uid="{00000000-0005-0000-0000-0000DA000000}"/>
    <cellStyle name="Comma 3 2 2" xfId="165" xr:uid="{00000000-0005-0000-0000-0000DB000000}"/>
    <cellStyle name="Comma 3 2 2 2" xfId="799" xr:uid="{00000000-0005-0000-0000-0000DC000000}"/>
    <cellStyle name="Comma 3 2 3" xfId="380" xr:uid="{00000000-0005-0000-0000-0000DD000000}"/>
    <cellStyle name="Comma 3 2 3 2" xfId="421" xr:uid="{00000000-0005-0000-0000-0000DE000000}"/>
    <cellStyle name="Comma 3 2 3 2 2" xfId="537" xr:uid="{00000000-0005-0000-0000-0000DF000000}"/>
    <cellStyle name="Comma 3 2 3 2 2 2" xfId="748" xr:uid="{00000000-0005-0000-0000-0000E0000000}"/>
    <cellStyle name="Comma 3 2 3 2 2 2 2" xfId="1187" xr:uid="{00000000-0005-0000-0000-0000E1000000}"/>
    <cellStyle name="Comma 3 2 3 2 2 3" xfId="976" xr:uid="{00000000-0005-0000-0000-0000E2000000}"/>
    <cellStyle name="Comma 3 2 3 2 3" xfId="636" xr:uid="{00000000-0005-0000-0000-0000E3000000}"/>
    <cellStyle name="Comma 3 2 3 2 3 2" xfId="1075" xr:uid="{00000000-0005-0000-0000-0000E4000000}"/>
    <cellStyle name="Comma 3 2 3 2 4" xfId="863" xr:uid="{00000000-0005-0000-0000-0000E5000000}"/>
    <cellStyle name="Comma 3 2 3 3" xfId="497" xr:uid="{00000000-0005-0000-0000-0000E6000000}"/>
    <cellStyle name="Comma 3 2 3 3 2" xfId="708" xr:uid="{00000000-0005-0000-0000-0000E7000000}"/>
    <cellStyle name="Comma 3 2 3 3 2 2" xfId="1147" xr:uid="{00000000-0005-0000-0000-0000E8000000}"/>
    <cellStyle name="Comma 3 2 3 3 3" xfId="936" xr:uid="{00000000-0005-0000-0000-0000E9000000}"/>
    <cellStyle name="Comma 3 2 3 4" xfId="596" xr:uid="{00000000-0005-0000-0000-0000EA000000}"/>
    <cellStyle name="Comma 3 2 3 4 2" xfId="1035" xr:uid="{00000000-0005-0000-0000-0000EB000000}"/>
    <cellStyle name="Comma 3 2 3 5" xfId="822" xr:uid="{00000000-0005-0000-0000-0000EC000000}"/>
    <cellStyle name="Comma 3 2 3 6" xfId="1257" xr:uid="{00000000-0005-0000-0000-0000ED000000}"/>
    <cellStyle name="Comma 3 2 4" xfId="404" xr:uid="{00000000-0005-0000-0000-0000EE000000}"/>
    <cellStyle name="Comma 3 2 4 2" xfId="520" xr:uid="{00000000-0005-0000-0000-0000EF000000}"/>
    <cellStyle name="Comma 3 2 4 2 2" xfId="731" xr:uid="{00000000-0005-0000-0000-0000F0000000}"/>
    <cellStyle name="Comma 3 2 4 2 2 2" xfId="1170" xr:uid="{00000000-0005-0000-0000-0000F1000000}"/>
    <cellStyle name="Comma 3 2 4 2 3" xfId="959" xr:uid="{00000000-0005-0000-0000-0000F2000000}"/>
    <cellStyle name="Comma 3 2 4 3" xfId="619" xr:uid="{00000000-0005-0000-0000-0000F3000000}"/>
    <cellStyle name="Comma 3 2 4 3 2" xfId="1058" xr:uid="{00000000-0005-0000-0000-0000F4000000}"/>
    <cellStyle name="Comma 3 2 4 4" xfId="846" xr:uid="{00000000-0005-0000-0000-0000F5000000}"/>
    <cellStyle name="Comma 3 2 5" xfId="442" xr:uid="{00000000-0005-0000-0000-0000F6000000}"/>
    <cellStyle name="Comma 3 2 5 2" xfId="558" xr:uid="{00000000-0005-0000-0000-0000F7000000}"/>
    <cellStyle name="Comma 3 2 5 2 2" xfId="769" xr:uid="{00000000-0005-0000-0000-0000F8000000}"/>
    <cellStyle name="Comma 3 2 5 2 2 2" xfId="1208" xr:uid="{00000000-0005-0000-0000-0000F9000000}"/>
    <cellStyle name="Comma 3 2 5 2 3" xfId="997" xr:uid="{00000000-0005-0000-0000-0000FA000000}"/>
    <cellStyle name="Comma 3 2 5 3" xfId="657" xr:uid="{00000000-0005-0000-0000-0000FB000000}"/>
    <cellStyle name="Comma 3 2 5 3 2" xfId="1096" xr:uid="{00000000-0005-0000-0000-0000FC000000}"/>
    <cellStyle name="Comma 3 2 5 4" xfId="884" xr:uid="{00000000-0005-0000-0000-0000FD000000}"/>
    <cellStyle name="Comma 3 2 6" xfId="452" xr:uid="{00000000-0005-0000-0000-0000FE000000}"/>
    <cellStyle name="Comma 3 2 6 2" xfId="568" xr:uid="{00000000-0005-0000-0000-0000FF000000}"/>
    <cellStyle name="Comma 3 2 6 2 2" xfId="779" xr:uid="{00000000-0005-0000-0000-000000010000}"/>
    <cellStyle name="Comma 3 2 6 2 2 2" xfId="1218" xr:uid="{00000000-0005-0000-0000-000001010000}"/>
    <cellStyle name="Comma 3 2 6 2 3" xfId="1007" xr:uid="{00000000-0005-0000-0000-000002010000}"/>
    <cellStyle name="Comma 3 2 6 3" xfId="667" xr:uid="{00000000-0005-0000-0000-000003010000}"/>
    <cellStyle name="Comma 3 2 6 3 2" xfId="1106" xr:uid="{00000000-0005-0000-0000-000004010000}"/>
    <cellStyle name="Comma 3 2 6 4" xfId="894" xr:uid="{00000000-0005-0000-0000-000005010000}"/>
    <cellStyle name="Comma 3 2 7" xfId="480" xr:uid="{00000000-0005-0000-0000-000006010000}"/>
    <cellStyle name="Comma 3 2 7 2" xfId="691" xr:uid="{00000000-0005-0000-0000-000007010000}"/>
    <cellStyle name="Comma 3 2 7 2 2" xfId="1130" xr:uid="{00000000-0005-0000-0000-000008010000}"/>
    <cellStyle name="Comma 3 2 7 3" xfId="919" xr:uid="{00000000-0005-0000-0000-000009010000}"/>
    <cellStyle name="Comma 3 2 8" xfId="579" xr:uid="{00000000-0005-0000-0000-00000A010000}"/>
    <cellStyle name="Comma 3 2 8 2" xfId="1018" xr:uid="{00000000-0005-0000-0000-00000B010000}"/>
    <cellStyle name="Comma 3 2 9" xfId="794" xr:uid="{00000000-0005-0000-0000-00000C010000}"/>
    <cellStyle name="Comma 3 3" xfId="15" xr:uid="{00000000-0005-0000-0000-00000D010000}"/>
    <cellStyle name="Comma 3 3 2" xfId="788" xr:uid="{00000000-0005-0000-0000-00000E010000}"/>
    <cellStyle name="Comma 3 3 3" xfId="1230" xr:uid="{00000000-0005-0000-0000-00000F010000}"/>
    <cellStyle name="Comma 3 4" xfId="372" xr:uid="{00000000-0005-0000-0000-000010010000}"/>
    <cellStyle name="Comma 3 4 2" xfId="413" xr:uid="{00000000-0005-0000-0000-000011010000}"/>
    <cellStyle name="Comma 3 4 2 2" xfId="529" xr:uid="{00000000-0005-0000-0000-000012010000}"/>
    <cellStyle name="Comma 3 4 2 2 2" xfId="740" xr:uid="{00000000-0005-0000-0000-000013010000}"/>
    <cellStyle name="Comma 3 4 2 2 2 2" xfId="1179" xr:uid="{00000000-0005-0000-0000-000014010000}"/>
    <cellStyle name="Comma 3 4 2 2 3" xfId="968" xr:uid="{00000000-0005-0000-0000-000015010000}"/>
    <cellStyle name="Comma 3 4 2 3" xfId="628" xr:uid="{00000000-0005-0000-0000-000016010000}"/>
    <cellStyle name="Comma 3 4 2 3 2" xfId="1067" xr:uid="{00000000-0005-0000-0000-000017010000}"/>
    <cellStyle name="Comma 3 4 2 4" xfId="855" xr:uid="{00000000-0005-0000-0000-000018010000}"/>
    <cellStyle name="Comma 3 4 3" xfId="489" xr:uid="{00000000-0005-0000-0000-000019010000}"/>
    <cellStyle name="Comma 3 4 3 2" xfId="700" xr:uid="{00000000-0005-0000-0000-00001A010000}"/>
    <cellStyle name="Comma 3 4 3 2 2" xfId="1139" xr:uid="{00000000-0005-0000-0000-00001B010000}"/>
    <cellStyle name="Comma 3 4 3 3" xfId="928" xr:uid="{00000000-0005-0000-0000-00001C010000}"/>
    <cellStyle name="Comma 3 4 4" xfId="588" xr:uid="{00000000-0005-0000-0000-00001D010000}"/>
    <cellStyle name="Comma 3 4 4 2" xfId="1027" xr:uid="{00000000-0005-0000-0000-00001E010000}"/>
    <cellStyle name="Comma 3 4 5" xfId="814" xr:uid="{00000000-0005-0000-0000-00001F010000}"/>
    <cellStyle name="Comma 3 4 6" xfId="1249" xr:uid="{00000000-0005-0000-0000-000020010000}"/>
    <cellStyle name="Comma 3 5" xfId="396" xr:uid="{00000000-0005-0000-0000-000021010000}"/>
    <cellStyle name="Comma 3 5 2" xfId="512" xr:uid="{00000000-0005-0000-0000-000022010000}"/>
    <cellStyle name="Comma 3 5 2 2" xfId="723" xr:uid="{00000000-0005-0000-0000-000023010000}"/>
    <cellStyle name="Comma 3 5 2 2 2" xfId="1162" xr:uid="{00000000-0005-0000-0000-000024010000}"/>
    <cellStyle name="Comma 3 5 2 3" xfId="951" xr:uid="{00000000-0005-0000-0000-000025010000}"/>
    <cellStyle name="Comma 3 5 3" xfId="611" xr:uid="{00000000-0005-0000-0000-000026010000}"/>
    <cellStyle name="Comma 3 5 3 2" xfId="1050" xr:uid="{00000000-0005-0000-0000-000027010000}"/>
    <cellStyle name="Comma 3 5 4" xfId="838" xr:uid="{00000000-0005-0000-0000-000028010000}"/>
    <cellStyle name="Comma 3 6" xfId="458" xr:uid="{00000000-0005-0000-0000-000029010000}"/>
    <cellStyle name="Comma 3 6 2" xfId="673" xr:uid="{00000000-0005-0000-0000-00002A010000}"/>
    <cellStyle name="Comma 3 6 2 2" xfId="1112" xr:uid="{00000000-0005-0000-0000-00002B010000}"/>
    <cellStyle name="Comma 3 6 3" xfId="900" xr:uid="{00000000-0005-0000-0000-00002C010000}"/>
    <cellStyle name="Comma 3 7" xfId="470" xr:uid="{00000000-0005-0000-0000-00002D010000}"/>
    <cellStyle name="Comma 3 7 2" xfId="683" xr:uid="{00000000-0005-0000-0000-00002E010000}"/>
    <cellStyle name="Comma 3 7 2 2" xfId="1122" xr:uid="{00000000-0005-0000-0000-00002F010000}"/>
    <cellStyle name="Comma 3 7 3" xfId="911" xr:uid="{00000000-0005-0000-0000-000030010000}"/>
    <cellStyle name="Comma 3 8" xfId="571" xr:uid="{00000000-0005-0000-0000-000031010000}"/>
    <cellStyle name="Comma 3 8 2" xfId="1010" xr:uid="{00000000-0005-0000-0000-000032010000}"/>
    <cellStyle name="Comma 3 9" xfId="784" xr:uid="{00000000-0005-0000-0000-000033010000}"/>
    <cellStyle name="Comma 4" xfId="16" xr:uid="{00000000-0005-0000-0000-000034010000}"/>
    <cellStyle name="Comma 4 10" xfId="789" xr:uid="{00000000-0005-0000-0000-000035010000}"/>
    <cellStyle name="Comma 4 11" xfId="1231" xr:uid="{00000000-0005-0000-0000-000036010000}"/>
    <cellStyle name="Comma 4 2" xfId="166" xr:uid="{00000000-0005-0000-0000-000037010000}"/>
    <cellStyle name="Comma 4 2 2" xfId="382" xr:uid="{00000000-0005-0000-0000-000038010000}"/>
    <cellStyle name="Comma 4 2 2 2" xfId="423" xr:uid="{00000000-0005-0000-0000-000039010000}"/>
    <cellStyle name="Comma 4 2 2 2 2" xfId="539" xr:uid="{00000000-0005-0000-0000-00003A010000}"/>
    <cellStyle name="Comma 4 2 2 2 2 2" xfId="750" xr:uid="{00000000-0005-0000-0000-00003B010000}"/>
    <cellStyle name="Comma 4 2 2 2 2 2 2" xfId="1189" xr:uid="{00000000-0005-0000-0000-00003C010000}"/>
    <cellStyle name="Comma 4 2 2 2 2 3" xfId="978" xr:uid="{00000000-0005-0000-0000-00003D010000}"/>
    <cellStyle name="Comma 4 2 2 2 3" xfId="638" xr:uid="{00000000-0005-0000-0000-00003E010000}"/>
    <cellStyle name="Comma 4 2 2 2 3 2" xfId="1077" xr:uid="{00000000-0005-0000-0000-00003F010000}"/>
    <cellStyle name="Comma 4 2 2 2 4" xfId="865" xr:uid="{00000000-0005-0000-0000-000040010000}"/>
    <cellStyle name="Comma 4 2 2 3" xfId="499" xr:uid="{00000000-0005-0000-0000-000041010000}"/>
    <cellStyle name="Comma 4 2 2 3 2" xfId="710" xr:uid="{00000000-0005-0000-0000-000042010000}"/>
    <cellStyle name="Comma 4 2 2 3 2 2" xfId="1149" xr:uid="{00000000-0005-0000-0000-000043010000}"/>
    <cellStyle name="Comma 4 2 2 3 3" xfId="938" xr:uid="{00000000-0005-0000-0000-000044010000}"/>
    <cellStyle name="Comma 4 2 2 4" xfId="598" xr:uid="{00000000-0005-0000-0000-000045010000}"/>
    <cellStyle name="Comma 4 2 2 4 2" xfId="1037" xr:uid="{00000000-0005-0000-0000-000046010000}"/>
    <cellStyle name="Comma 4 2 2 5" xfId="824" xr:uid="{00000000-0005-0000-0000-000047010000}"/>
    <cellStyle name="Comma 4 2 2 6" xfId="1259" xr:uid="{00000000-0005-0000-0000-000048010000}"/>
    <cellStyle name="Comma 4 2 3" xfId="406" xr:uid="{00000000-0005-0000-0000-000049010000}"/>
    <cellStyle name="Comma 4 2 3 2" xfId="522" xr:uid="{00000000-0005-0000-0000-00004A010000}"/>
    <cellStyle name="Comma 4 2 3 2 2" xfId="733" xr:uid="{00000000-0005-0000-0000-00004B010000}"/>
    <cellStyle name="Comma 4 2 3 2 2 2" xfId="1172" xr:uid="{00000000-0005-0000-0000-00004C010000}"/>
    <cellStyle name="Comma 4 2 3 2 3" xfId="961" xr:uid="{00000000-0005-0000-0000-00004D010000}"/>
    <cellStyle name="Comma 4 2 3 3" xfId="621" xr:uid="{00000000-0005-0000-0000-00004E010000}"/>
    <cellStyle name="Comma 4 2 3 3 2" xfId="1060" xr:uid="{00000000-0005-0000-0000-00004F010000}"/>
    <cellStyle name="Comma 4 2 3 4" xfId="848" xr:uid="{00000000-0005-0000-0000-000050010000}"/>
    <cellStyle name="Comma 4 2 4" xfId="461" xr:uid="{00000000-0005-0000-0000-000051010000}"/>
    <cellStyle name="Comma 4 2 4 2" xfId="676" xr:uid="{00000000-0005-0000-0000-000052010000}"/>
    <cellStyle name="Comma 4 2 4 2 2" xfId="1115" xr:uid="{00000000-0005-0000-0000-000053010000}"/>
    <cellStyle name="Comma 4 2 4 3" xfId="903" xr:uid="{00000000-0005-0000-0000-000054010000}"/>
    <cellStyle name="Comma 4 2 5" xfId="482" xr:uid="{00000000-0005-0000-0000-000055010000}"/>
    <cellStyle name="Comma 4 2 5 2" xfId="693" xr:uid="{00000000-0005-0000-0000-000056010000}"/>
    <cellStyle name="Comma 4 2 5 2 2" xfId="1132" xr:uid="{00000000-0005-0000-0000-000057010000}"/>
    <cellStyle name="Comma 4 2 5 3" xfId="921" xr:uid="{00000000-0005-0000-0000-000058010000}"/>
    <cellStyle name="Comma 4 2 6" xfId="581" xr:uid="{00000000-0005-0000-0000-000059010000}"/>
    <cellStyle name="Comma 4 2 6 2" xfId="1020" xr:uid="{00000000-0005-0000-0000-00005A010000}"/>
    <cellStyle name="Comma 4 2 7" xfId="800" xr:uid="{00000000-0005-0000-0000-00005B010000}"/>
    <cellStyle name="Comma 4 2 8" xfId="1238" xr:uid="{00000000-0005-0000-0000-00005C010000}"/>
    <cellStyle name="Comma 4 3" xfId="376" xr:uid="{00000000-0005-0000-0000-00005D010000}"/>
    <cellStyle name="Comma 4 3 2" xfId="417" xr:uid="{00000000-0005-0000-0000-00005E010000}"/>
    <cellStyle name="Comma 4 3 2 2" xfId="533" xr:uid="{00000000-0005-0000-0000-00005F010000}"/>
    <cellStyle name="Comma 4 3 2 2 2" xfId="744" xr:uid="{00000000-0005-0000-0000-000060010000}"/>
    <cellStyle name="Comma 4 3 2 2 2 2" xfId="1183" xr:uid="{00000000-0005-0000-0000-000061010000}"/>
    <cellStyle name="Comma 4 3 2 2 3" xfId="972" xr:uid="{00000000-0005-0000-0000-000062010000}"/>
    <cellStyle name="Comma 4 3 2 3" xfId="632" xr:uid="{00000000-0005-0000-0000-000063010000}"/>
    <cellStyle name="Comma 4 3 2 3 2" xfId="1071" xr:uid="{00000000-0005-0000-0000-000064010000}"/>
    <cellStyle name="Comma 4 3 2 4" xfId="859" xr:uid="{00000000-0005-0000-0000-000065010000}"/>
    <cellStyle name="Comma 4 3 3" xfId="493" xr:uid="{00000000-0005-0000-0000-000066010000}"/>
    <cellStyle name="Comma 4 3 3 2" xfId="704" xr:uid="{00000000-0005-0000-0000-000067010000}"/>
    <cellStyle name="Comma 4 3 3 2 2" xfId="1143" xr:uid="{00000000-0005-0000-0000-000068010000}"/>
    <cellStyle name="Comma 4 3 3 3" xfId="932" xr:uid="{00000000-0005-0000-0000-000069010000}"/>
    <cellStyle name="Comma 4 3 4" xfId="592" xr:uid="{00000000-0005-0000-0000-00006A010000}"/>
    <cellStyle name="Comma 4 3 4 2" xfId="1031" xr:uid="{00000000-0005-0000-0000-00006B010000}"/>
    <cellStyle name="Comma 4 3 5" xfId="818" xr:uid="{00000000-0005-0000-0000-00006C010000}"/>
    <cellStyle name="Comma 4 3 6" xfId="1253" xr:uid="{00000000-0005-0000-0000-00006D010000}"/>
    <cellStyle name="Comma 4 4" xfId="400" xr:uid="{00000000-0005-0000-0000-00006E010000}"/>
    <cellStyle name="Comma 4 4 2" xfId="516" xr:uid="{00000000-0005-0000-0000-00006F010000}"/>
    <cellStyle name="Comma 4 4 2 2" xfId="727" xr:uid="{00000000-0005-0000-0000-000070010000}"/>
    <cellStyle name="Comma 4 4 2 2 2" xfId="1166" xr:uid="{00000000-0005-0000-0000-000071010000}"/>
    <cellStyle name="Comma 4 4 2 3" xfId="955" xr:uid="{00000000-0005-0000-0000-000072010000}"/>
    <cellStyle name="Comma 4 4 3" xfId="615" xr:uid="{00000000-0005-0000-0000-000073010000}"/>
    <cellStyle name="Comma 4 4 3 2" xfId="1054" xr:uid="{00000000-0005-0000-0000-000074010000}"/>
    <cellStyle name="Comma 4 4 4" xfId="842" xr:uid="{00000000-0005-0000-0000-000075010000}"/>
    <cellStyle name="Comma 4 5" xfId="438" xr:uid="{00000000-0005-0000-0000-000076010000}"/>
    <cellStyle name="Comma 4 5 2" xfId="554" xr:uid="{00000000-0005-0000-0000-000077010000}"/>
    <cellStyle name="Comma 4 5 2 2" xfId="765" xr:uid="{00000000-0005-0000-0000-000078010000}"/>
    <cellStyle name="Comma 4 5 2 2 2" xfId="1204" xr:uid="{00000000-0005-0000-0000-000079010000}"/>
    <cellStyle name="Comma 4 5 2 3" xfId="993" xr:uid="{00000000-0005-0000-0000-00007A010000}"/>
    <cellStyle name="Comma 4 5 3" xfId="653" xr:uid="{00000000-0005-0000-0000-00007B010000}"/>
    <cellStyle name="Comma 4 5 3 2" xfId="1092" xr:uid="{00000000-0005-0000-0000-00007C010000}"/>
    <cellStyle name="Comma 4 5 4" xfId="880" xr:uid="{00000000-0005-0000-0000-00007D010000}"/>
    <cellStyle name="Comma 4 6" xfId="448" xr:uid="{00000000-0005-0000-0000-00007E010000}"/>
    <cellStyle name="Comma 4 6 2" xfId="564" xr:uid="{00000000-0005-0000-0000-00007F010000}"/>
    <cellStyle name="Comma 4 6 2 2" xfId="775" xr:uid="{00000000-0005-0000-0000-000080010000}"/>
    <cellStyle name="Comma 4 6 2 2 2" xfId="1214" xr:uid="{00000000-0005-0000-0000-000081010000}"/>
    <cellStyle name="Comma 4 6 2 3" xfId="1003" xr:uid="{00000000-0005-0000-0000-000082010000}"/>
    <cellStyle name="Comma 4 6 3" xfId="663" xr:uid="{00000000-0005-0000-0000-000083010000}"/>
    <cellStyle name="Comma 4 6 3 2" xfId="1102" xr:uid="{00000000-0005-0000-0000-000084010000}"/>
    <cellStyle name="Comma 4 6 4" xfId="890" xr:uid="{00000000-0005-0000-0000-000085010000}"/>
    <cellStyle name="Comma 4 7" xfId="460" xr:uid="{00000000-0005-0000-0000-000086010000}"/>
    <cellStyle name="Comma 4 7 2" xfId="675" xr:uid="{00000000-0005-0000-0000-000087010000}"/>
    <cellStyle name="Comma 4 7 2 2" xfId="1114" xr:uid="{00000000-0005-0000-0000-000088010000}"/>
    <cellStyle name="Comma 4 7 3" xfId="902" xr:uid="{00000000-0005-0000-0000-000089010000}"/>
    <cellStyle name="Comma 4 8" xfId="475" xr:uid="{00000000-0005-0000-0000-00008A010000}"/>
    <cellStyle name="Comma 4 8 2" xfId="687" xr:uid="{00000000-0005-0000-0000-00008B010000}"/>
    <cellStyle name="Comma 4 8 2 2" xfId="1126" xr:uid="{00000000-0005-0000-0000-00008C010000}"/>
    <cellStyle name="Comma 4 8 3" xfId="915" xr:uid="{00000000-0005-0000-0000-00008D010000}"/>
    <cellStyle name="Comma 4 9" xfId="575" xr:uid="{00000000-0005-0000-0000-00008E010000}"/>
    <cellStyle name="Comma 4 9 2" xfId="1014" xr:uid="{00000000-0005-0000-0000-00008F010000}"/>
    <cellStyle name="Comma 5" xfId="13" xr:uid="{00000000-0005-0000-0000-000090010000}"/>
    <cellStyle name="Comma 5 10" xfId="1229" xr:uid="{00000000-0005-0000-0000-000091010000}"/>
    <cellStyle name="Comma 5 2" xfId="167" xr:uid="{00000000-0005-0000-0000-000092010000}"/>
    <cellStyle name="Comma 5 2 2" xfId="801" xr:uid="{00000000-0005-0000-0000-000093010000}"/>
    <cellStyle name="Comma 5 3" xfId="375" xr:uid="{00000000-0005-0000-0000-000094010000}"/>
    <cellStyle name="Comma 5 3 2" xfId="416" xr:uid="{00000000-0005-0000-0000-000095010000}"/>
    <cellStyle name="Comma 5 3 2 2" xfId="532" xr:uid="{00000000-0005-0000-0000-000096010000}"/>
    <cellStyle name="Comma 5 3 2 2 2" xfId="743" xr:uid="{00000000-0005-0000-0000-000097010000}"/>
    <cellStyle name="Comma 5 3 2 2 2 2" xfId="1182" xr:uid="{00000000-0005-0000-0000-000098010000}"/>
    <cellStyle name="Comma 5 3 2 2 3" xfId="971" xr:uid="{00000000-0005-0000-0000-000099010000}"/>
    <cellStyle name="Comma 5 3 2 3" xfId="631" xr:uid="{00000000-0005-0000-0000-00009A010000}"/>
    <cellStyle name="Comma 5 3 2 3 2" xfId="1070" xr:uid="{00000000-0005-0000-0000-00009B010000}"/>
    <cellStyle name="Comma 5 3 2 4" xfId="858" xr:uid="{00000000-0005-0000-0000-00009C010000}"/>
    <cellStyle name="Comma 5 3 3" xfId="492" xr:uid="{00000000-0005-0000-0000-00009D010000}"/>
    <cellStyle name="Comma 5 3 3 2" xfId="703" xr:uid="{00000000-0005-0000-0000-00009E010000}"/>
    <cellStyle name="Comma 5 3 3 2 2" xfId="1142" xr:uid="{00000000-0005-0000-0000-00009F010000}"/>
    <cellStyle name="Comma 5 3 3 3" xfId="931" xr:uid="{00000000-0005-0000-0000-0000A0010000}"/>
    <cellStyle name="Comma 5 3 4" xfId="591" xr:uid="{00000000-0005-0000-0000-0000A1010000}"/>
    <cellStyle name="Comma 5 3 4 2" xfId="1030" xr:uid="{00000000-0005-0000-0000-0000A2010000}"/>
    <cellStyle name="Comma 5 3 5" xfId="817" xr:uid="{00000000-0005-0000-0000-0000A3010000}"/>
    <cellStyle name="Comma 5 3 6" xfId="1252" xr:uid="{00000000-0005-0000-0000-0000A4010000}"/>
    <cellStyle name="Comma 5 4" xfId="399" xr:uid="{00000000-0005-0000-0000-0000A5010000}"/>
    <cellStyle name="Comma 5 4 2" xfId="515" xr:uid="{00000000-0005-0000-0000-0000A6010000}"/>
    <cellStyle name="Comma 5 4 2 2" xfId="726" xr:uid="{00000000-0005-0000-0000-0000A7010000}"/>
    <cellStyle name="Comma 5 4 2 2 2" xfId="1165" xr:uid="{00000000-0005-0000-0000-0000A8010000}"/>
    <cellStyle name="Comma 5 4 2 3" xfId="954" xr:uid="{00000000-0005-0000-0000-0000A9010000}"/>
    <cellStyle name="Comma 5 4 3" xfId="614" xr:uid="{00000000-0005-0000-0000-0000AA010000}"/>
    <cellStyle name="Comma 5 4 3 2" xfId="1053" xr:uid="{00000000-0005-0000-0000-0000AB010000}"/>
    <cellStyle name="Comma 5 4 4" xfId="841" xr:uid="{00000000-0005-0000-0000-0000AC010000}"/>
    <cellStyle name="Comma 5 5" xfId="437" xr:uid="{00000000-0005-0000-0000-0000AD010000}"/>
    <cellStyle name="Comma 5 5 2" xfId="553" xr:uid="{00000000-0005-0000-0000-0000AE010000}"/>
    <cellStyle name="Comma 5 5 2 2" xfId="764" xr:uid="{00000000-0005-0000-0000-0000AF010000}"/>
    <cellStyle name="Comma 5 5 2 2 2" xfId="1203" xr:uid="{00000000-0005-0000-0000-0000B0010000}"/>
    <cellStyle name="Comma 5 5 2 3" xfId="992" xr:uid="{00000000-0005-0000-0000-0000B1010000}"/>
    <cellStyle name="Comma 5 5 3" xfId="652" xr:uid="{00000000-0005-0000-0000-0000B2010000}"/>
    <cellStyle name="Comma 5 5 3 2" xfId="1091" xr:uid="{00000000-0005-0000-0000-0000B3010000}"/>
    <cellStyle name="Comma 5 5 4" xfId="879" xr:uid="{00000000-0005-0000-0000-0000B4010000}"/>
    <cellStyle name="Comma 5 6" xfId="447" xr:uid="{00000000-0005-0000-0000-0000B5010000}"/>
    <cellStyle name="Comma 5 6 2" xfId="563" xr:uid="{00000000-0005-0000-0000-0000B6010000}"/>
    <cellStyle name="Comma 5 6 2 2" xfId="774" xr:uid="{00000000-0005-0000-0000-0000B7010000}"/>
    <cellStyle name="Comma 5 6 2 2 2" xfId="1213" xr:uid="{00000000-0005-0000-0000-0000B8010000}"/>
    <cellStyle name="Comma 5 6 2 3" xfId="1002" xr:uid="{00000000-0005-0000-0000-0000B9010000}"/>
    <cellStyle name="Comma 5 6 3" xfId="662" xr:uid="{00000000-0005-0000-0000-0000BA010000}"/>
    <cellStyle name="Comma 5 6 3 2" xfId="1101" xr:uid="{00000000-0005-0000-0000-0000BB010000}"/>
    <cellStyle name="Comma 5 6 4" xfId="889" xr:uid="{00000000-0005-0000-0000-0000BC010000}"/>
    <cellStyle name="Comma 5 7" xfId="474" xr:uid="{00000000-0005-0000-0000-0000BD010000}"/>
    <cellStyle name="Comma 5 7 2" xfId="686" xr:uid="{00000000-0005-0000-0000-0000BE010000}"/>
    <cellStyle name="Comma 5 7 2 2" xfId="1125" xr:uid="{00000000-0005-0000-0000-0000BF010000}"/>
    <cellStyle name="Comma 5 7 3" xfId="914" xr:uid="{00000000-0005-0000-0000-0000C0010000}"/>
    <cellStyle name="Comma 5 8" xfId="574" xr:uid="{00000000-0005-0000-0000-0000C1010000}"/>
    <cellStyle name="Comma 5 8 2" xfId="1013" xr:uid="{00000000-0005-0000-0000-0000C2010000}"/>
    <cellStyle name="Comma 5 9" xfId="787" xr:uid="{00000000-0005-0000-0000-0000C3010000}"/>
    <cellStyle name="Comma 6" xfId="168" xr:uid="{00000000-0005-0000-0000-0000C4010000}"/>
    <cellStyle name="Comma 6 2" xfId="802" xr:uid="{00000000-0005-0000-0000-0000C5010000}"/>
    <cellStyle name="Comma 6 3" xfId="1239" xr:uid="{00000000-0005-0000-0000-0000C6010000}"/>
    <cellStyle name="Comma 7" xfId="169" xr:uid="{00000000-0005-0000-0000-0000C7010000}"/>
    <cellStyle name="Comma 7 2" xfId="803" xr:uid="{00000000-0005-0000-0000-0000C8010000}"/>
    <cellStyle name="Comma 8" xfId="170" xr:uid="{00000000-0005-0000-0000-0000C9010000}"/>
    <cellStyle name="Comma 8 2" xfId="804" xr:uid="{00000000-0005-0000-0000-0000CA010000}"/>
    <cellStyle name="Comma 8 3" xfId="1240" xr:uid="{00000000-0005-0000-0000-0000CB010000}"/>
    <cellStyle name="Comma 9" xfId="171" xr:uid="{00000000-0005-0000-0000-0000CC010000}"/>
    <cellStyle name="Comma 9 2" xfId="805" xr:uid="{00000000-0005-0000-0000-0000CD010000}"/>
    <cellStyle name="Custom - Style8" xfId="172" xr:uid="{00000000-0005-0000-0000-0000CE010000}"/>
    <cellStyle name="Explanatory Text 2" xfId="173" xr:uid="{00000000-0005-0000-0000-0000CF010000}"/>
    <cellStyle name="Explanatory Text 3" xfId="174" xr:uid="{00000000-0005-0000-0000-0000D0010000}"/>
    <cellStyle name="Explanatory Text 4" xfId="175" xr:uid="{00000000-0005-0000-0000-0000D1010000}"/>
    <cellStyle name="Explanatory Text 5" xfId="176" xr:uid="{00000000-0005-0000-0000-0000D2010000}"/>
    <cellStyle name="Explanatory Text 6" xfId="177" xr:uid="{00000000-0005-0000-0000-0000D3010000}"/>
    <cellStyle name="Good 2" xfId="178" xr:uid="{00000000-0005-0000-0000-0000D4010000}"/>
    <cellStyle name="Good 3" xfId="179" xr:uid="{00000000-0005-0000-0000-0000D5010000}"/>
    <cellStyle name="Good 4" xfId="180" xr:uid="{00000000-0005-0000-0000-0000D6010000}"/>
    <cellStyle name="Good 5" xfId="181" xr:uid="{00000000-0005-0000-0000-0000D7010000}"/>
    <cellStyle name="Good 6" xfId="182" xr:uid="{00000000-0005-0000-0000-0000D8010000}"/>
    <cellStyle name="Heading 1 2" xfId="183" xr:uid="{00000000-0005-0000-0000-0000D9010000}"/>
    <cellStyle name="Heading 1 3" xfId="184" xr:uid="{00000000-0005-0000-0000-0000DA010000}"/>
    <cellStyle name="Heading 1 4" xfId="185" xr:uid="{00000000-0005-0000-0000-0000DB010000}"/>
    <cellStyle name="Heading 1 5" xfId="186" xr:uid="{00000000-0005-0000-0000-0000DC010000}"/>
    <cellStyle name="Heading 1 6" xfId="187" xr:uid="{00000000-0005-0000-0000-0000DD010000}"/>
    <cellStyle name="Heading 2 2" xfId="188" xr:uid="{00000000-0005-0000-0000-0000DE010000}"/>
    <cellStyle name="Heading 2 3" xfId="189" xr:uid="{00000000-0005-0000-0000-0000DF010000}"/>
    <cellStyle name="Heading 2 4" xfId="190" xr:uid="{00000000-0005-0000-0000-0000E0010000}"/>
    <cellStyle name="Heading 2 5" xfId="191" xr:uid="{00000000-0005-0000-0000-0000E1010000}"/>
    <cellStyle name="Heading 2 6" xfId="192" xr:uid="{00000000-0005-0000-0000-0000E2010000}"/>
    <cellStyle name="Heading 3 2" xfId="193" xr:uid="{00000000-0005-0000-0000-0000E3010000}"/>
    <cellStyle name="Heading 3 3" xfId="194" xr:uid="{00000000-0005-0000-0000-0000E4010000}"/>
    <cellStyle name="Heading 3 4" xfId="195" xr:uid="{00000000-0005-0000-0000-0000E5010000}"/>
    <cellStyle name="Heading 3 5" xfId="196" xr:uid="{00000000-0005-0000-0000-0000E6010000}"/>
    <cellStyle name="Heading 3 6" xfId="197" xr:uid="{00000000-0005-0000-0000-0000E7010000}"/>
    <cellStyle name="Heading 4 2" xfId="198" xr:uid="{00000000-0005-0000-0000-0000E8010000}"/>
    <cellStyle name="Heading 4 3" xfId="199" xr:uid="{00000000-0005-0000-0000-0000E9010000}"/>
    <cellStyle name="Heading 4 4" xfId="200" xr:uid="{00000000-0005-0000-0000-0000EA010000}"/>
    <cellStyle name="Heading 4 5" xfId="201" xr:uid="{00000000-0005-0000-0000-0000EB010000}"/>
    <cellStyle name="Heading 4 6" xfId="202" xr:uid="{00000000-0005-0000-0000-0000EC010000}"/>
    <cellStyle name="Hyperlink" xfId="2" builtinId="8"/>
    <cellStyle name="Input 2" xfId="203" xr:uid="{00000000-0005-0000-0000-0000EE010000}"/>
    <cellStyle name="Input 3" xfId="204" xr:uid="{00000000-0005-0000-0000-0000EF010000}"/>
    <cellStyle name="Input 4" xfId="205" xr:uid="{00000000-0005-0000-0000-0000F0010000}"/>
    <cellStyle name="Input 5" xfId="206" xr:uid="{00000000-0005-0000-0000-0000F1010000}"/>
    <cellStyle name="Input 6" xfId="207" xr:uid="{00000000-0005-0000-0000-0000F2010000}"/>
    <cellStyle name="Linked Cell 2" xfId="208" xr:uid="{00000000-0005-0000-0000-0000F3010000}"/>
    <cellStyle name="Linked Cell 3" xfId="209" xr:uid="{00000000-0005-0000-0000-0000F4010000}"/>
    <cellStyle name="Linked Cell 4" xfId="210" xr:uid="{00000000-0005-0000-0000-0000F5010000}"/>
    <cellStyle name="Linked Cell 5" xfId="211" xr:uid="{00000000-0005-0000-0000-0000F6010000}"/>
    <cellStyle name="Linked Cell 6" xfId="212" xr:uid="{00000000-0005-0000-0000-0000F7010000}"/>
    <cellStyle name="Milliers [0]_3A_NumeratorReport_Option1_040611" xfId="213" xr:uid="{00000000-0005-0000-0000-0000F8010000}"/>
    <cellStyle name="Milliers_3A_NumeratorReport_Option1_040611" xfId="214" xr:uid="{00000000-0005-0000-0000-0000F9010000}"/>
    <cellStyle name="Monétaire [0]_3A_NumeratorReport_Option1_040611" xfId="215" xr:uid="{00000000-0005-0000-0000-0000FA010000}"/>
    <cellStyle name="Monétaire_3A_NumeratorReport_Option1_040611" xfId="216" xr:uid="{00000000-0005-0000-0000-0000FB010000}"/>
    <cellStyle name="Neutral 2" xfId="217" xr:uid="{00000000-0005-0000-0000-0000FC010000}"/>
    <cellStyle name="Neutral 3" xfId="218" xr:uid="{00000000-0005-0000-0000-0000FD010000}"/>
    <cellStyle name="Neutral 4" xfId="219" xr:uid="{00000000-0005-0000-0000-0000FE010000}"/>
    <cellStyle name="Neutral 5" xfId="220" xr:uid="{00000000-0005-0000-0000-0000FF010000}"/>
    <cellStyle name="Neutral 6" xfId="221" xr:uid="{00000000-0005-0000-0000-000000020000}"/>
    <cellStyle name="Normal" xfId="0" builtinId="0"/>
    <cellStyle name="Normal 10" xfId="222" xr:uid="{00000000-0005-0000-0000-000002020000}"/>
    <cellStyle name="Normal 11" xfId="223" xr:uid="{00000000-0005-0000-0000-000003020000}"/>
    <cellStyle name="Normal 12" xfId="224" xr:uid="{00000000-0005-0000-0000-000004020000}"/>
    <cellStyle name="Normal 13" xfId="225" xr:uid="{00000000-0005-0000-0000-000005020000}"/>
    <cellStyle name="Normal 14" xfId="226" xr:uid="{00000000-0005-0000-0000-000006020000}"/>
    <cellStyle name="Normal 15" xfId="227" xr:uid="{00000000-0005-0000-0000-000007020000}"/>
    <cellStyle name="Normal 16" xfId="228" xr:uid="{00000000-0005-0000-0000-000008020000}"/>
    <cellStyle name="Normal 17" xfId="229" xr:uid="{00000000-0005-0000-0000-000009020000}"/>
    <cellStyle name="Normal 18" xfId="230" xr:uid="{00000000-0005-0000-0000-00000A020000}"/>
    <cellStyle name="Normal 19" xfId="21" xr:uid="{00000000-0005-0000-0000-00000B020000}"/>
    <cellStyle name="Normal 19 10" xfId="792" xr:uid="{00000000-0005-0000-0000-00000C020000}"/>
    <cellStyle name="Normal 19 11" xfId="1233" xr:uid="{00000000-0005-0000-0000-00000D020000}"/>
    <cellStyle name="Normal 19 2" xfId="231" xr:uid="{00000000-0005-0000-0000-00000E020000}"/>
    <cellStyle name="Normal 19 2 2" xfId="383" xr:uid="{00000000-0005-0000-0000-00000F020000}"/>
    <cellStyle name="Normal 19 2 2 2" xfId="424" xr:uid="{00000000-0005-0000-0000-000010020000}"/>
    <cellStyle name="Normal 19 2 2 2 2" xfId="540" xr:uid="{00000000-0005-0000-0000-000011020000}"/>
    <cellStyle name="Normal 19 2 2 2 2 2" xfId="751" xr:uid="{00000000-0005-0000-0000-000012020000}"/>
    <cellStyle name="Normal 19 2 2 2 2 2 2" xfId="1190" xr:uid="{00000000-0005-0000-0000-000013020000}"/>
    <cellStyle name="Normal 19 2 2 2 2 3" xfId="979" xr:uid="{00000000-0005-0000-0000-000014020000}"/>
    <cellStyle name="Normal 19 2 2 2 3" xfId="639" xr:uid="{00000000-0005-0000-0000-000015020000}"/>
    <cellStyle name="Normal 19 2 2 2 3 2" xfId="1078" xr:uid="{00000000-0005-0000-0000-000016020000}"/>
    <cellStyle name="Normal 19 2 2 2 4" xfId="866" xr:uid="{00000000-0005-0000-0000-000017020000}"/>
    <cellStyle name="Normal 19 2 2 3" xfId="500" xr:uid="{00000000-0005-0000-0000-000018020000}"/>
    <cellStyle name="Normal 19 2 2 3 2" xfId="711" xr:uid="{00000000-0005-0000-0000-000019020000}"/>
    <cellStyle name="Normal 19 2 2 3 2 2" xfId="1150" xr:uid="{00000000-0005-0000-0000-00001A020000}"/>
    <cellStyle name="Normal 19 2 2 3 3" xfId="939" xr:uid="{00000000-0005-0000-0000-00001B020000}"/>
    <cellStyle name="Normal 19 2 2 4" xfId="599" xr:uid="{00000000-0005-0000-0000-00001C020000}"/>
    <cellStyle name="Normal 19 2 2 4 2" xfId="1038" xr:uid="{00000000-0005-0000-0000-00001D020000}"/>
    <cellStyle name="Normal 19 2 2 5" xfId="825" xr:uid="{00000000-0005-0000-0000-00001E020000}"/>
    <cellStyle name="Normal 19 2 2 6" xfId="1260" xr:uid="{00000000-0005-0000-0000-00001F020000}"/>
    <cellStyle name="Normal 19 2 3" xfId="407" xr:uid="{00000000-0005-0000-0000-000020020000}"/>
    <cellStyle name="Normal 19 2 3 2" xfId="523" xr:uid="{00000000-0005-0000-0000-000021020000}"/>
    <cellStyle name="Normal 19 2 3 2 2" xfId="734" xr:uid="{00000000-0005-0000-0000-000022020000}"/>
    <cellStyle name="Normal 19 2 3 2 2 2" xfId="1173" xr:uid="{00000000-0005-0000-0000-000023020000}"/>
    <cellStyle name="Normal 19 2 3 2 3" xfId="962" xr:uid="{00000000-0005-0000-0000-000024020000}"/>
    <cellStyle name="Normal 19 2 3 3" xfId="622" xr:uid="{00000000-0005-0000-0000-000025020000}"/>
    <cellStyle name="Normal 19 2 3 3 2" xfId="1061" xr:uid="{00000000-0005-0000-0000-000026020000}"/>
    <cellStyle name="Normal 19 2 3 4" xfId="849" xr:uid="{00000000-0005-0000-0000-000027020000}"/>
    <cellStyle name="Normal 19 2 4" xfId="462" xr:uid="{00000000-0005-0000-0000-000028020000}"/>
    <cellStyle name="Normal 19 2 4 2" xfId="677" xr:uid="{00000000-0005-0000-0000-000029020000}"/>
    <cellStyle name="Normal 19 2 4 2 2" xfId="1116" xr:uid="{00000000-0005-0000-0000-00002A020000}"/>
    <cellStyle name="Normal 19 2 4 3" xfId="904" xr:uid="{00000000-0005-0000-0000-00002B020000}"/>
    <cellStyle name="Normal 19 2 5" xfId="483" xr:uid="{00000000-0005-0000-0000-00002C020000}"/>
    <cellStyle name="Normal 19 2 5 2" xfId="694" xr:uid="{00000000-0005-0000-0000-00002D020000}"/>
    <cellStyle name="Normal 19 2 5 2 2" xfId="1133" xr:uid="{00000000-0005-0000-0000-00002E020000}"/>
    <cellStyle name="Normal 19 2 5 3" xfId="922" xr:uid="{00000000-0005-0000-0000-00002F020000}"/>
    <cellStyle name="Normal 19 2 6" xfId="582" xr:uid="{00000000-0005-0000-0000-000030020000}"/>
    <cellStyle name="Normal 19 2 6 2" xfId="1021" xr:uid="{00000000-0005-0000-0000-000031020000}"/>
    <cellStyle name="Normal 19 2 7" xfId="806" xr:uid="{00000000-0005-0000-0000-000032020000}"/>
    <cellStyle name="Normal 19 2 8" xfId="1241" xr:uid="{00000000-0005-0000-0000-000033020000}"/>
    <cellStyle name="Normal 19 3" xfId="378" xr:uid="{00000000-0005-0000-0000-000034020000}"/>
    <cellStyle name="Normal 19 3 2" xfId="419" xr:uid="{00000000-0005-0000-0000-000035020000}"/>
    <cellStyle name="Normal 19 3 2 2" xfId="535" xr:uid="{00000000-0005-0000-0000-000036020000}"/>
    <cellStyle name="Normal 19 3 2 2 2" xfId="746" xr:uid="{00000000-0005-0000-0000-000037020000}"/>
    <cellStyle name="Normal 19 3 2 2 2 2" xfId="1185" xr:uid="{00000000-0005-0000-0000-000038020000}"/>
    <cellStyle name="Normal 19 3 2 2 3" xfId="974" xr:uid="{00000000-0005-0000-0000-000039020000}"/>
    <cellStyle name="Normal 19 3 2 3" xfId="634" xr:uid="{00000000-0005-0000-0000-00003A020000}"/>
    <cellStyle name="Normal 19 3 2 3 2" xfId="1073" xr:uid="{00000000-0005-0000-0000-00003B020000}"/>
    <cellStyle name="Normal 19 3 2 4" xfId="861" xr:uid="{00000000-0005-0000-0000-00003C020000}"/>
    <cellStyle name="Normal 19 3 3" xfId="495" xr:uid="{00000000-0005-0000-0000-00003D020000}"/>
    <cellStyle name="Normal 19 3 3 2" xfId="706" xr:uid="{00000000-0005-0000-0000-00003E020000}"/>
    <cellStyle name="Normal 19 3 3 2 2" xfId="1145" xr:uid="{00000000-0005-0000-0000-00003F020000}"/>
    <cellStyle name="Normal 19 3 3 3" xfId="934" xr:uid="{00000000-0005-0000-0000-000040020000}"/>
    <cellStyle name="Normal 19 3 4" xfId="594" xr:uid="{00000000-0005-0000-0000-000041020000}"/>
    <cellStyle name="Normal 19 3 4 2" xfId="1033" xr:uid="{00000000-0005-0000-0000-000042020000}"/>
    <cellStyle name="Normal 19 3 5" xfId="820" xr:uid="{00000000-0005-0000-0000-000043020000}"/>
    <cellStyle name="Normal 19 3 6" xfId="1255" xr:uid="{00000000-0005-0000-0000-000044020000}"/>
    <cellStyle name="Normal 19 4" xfId="402" xr:uid="{00000000-0005-0000-0000-000045020000}"/>
    <cellStyle name="Normal 19 4 2" xfId="518" xr:uid="{00000000-0005-0000-0000-000046020000}"/>
    <cellStyle name="Normal 19 4 2 2" xfId="729" xr:uid="{00000000-0005-0000-0000-000047020000}"/>
    <cellStyle name="Normal 19 4 2 2 2" xfId="1168" xr:uid="{00000000-0005-0000-0000-000048020000}"/>
    <cellStyle name="Normal 19 4 2 3" xfId="957" xr:uid="{00000000-0005-0000-0000-000049020000}"/>
    <cellStyle name="Normal 19 4 3" xfId="617" xr:uid="{00000000-0005-0000-0000-00004A020000}"/>
    <cellStyle name="Normal 19 4 3 2" xfId="1056" xr:uid="{00000000-0005-0000-0000-00004B020000}"/>
    <cellStyle name="Normal 19 4 4" xfId="844" xr:uid="{00000000-0005-0000-0000-00004C020000}"/>
    <cellStyle name="Normal 19 5" xfId="440" xr:uid="{00000000-0005-0000-0000-00004D020000}"/>
    <cellStyle name="Normal 19 5 2" xfId="556" xr:uid="{00000000-0005-0000-0000-00004E020000}"/>
    <cellStyle name="Normal 19 5 2 2" xfId="767" xr:uid="{00000000-0005-0000-0000-00004F020000}"/>
    <cellStyle name="Normal 19 5 2 2 2" xfId="1206" xr:uid="{00000000-0005-0000-0000-000050020000}"/>
    <cellStyle name="Normal 19 5 2 3" xfId="995" xr:uid="{00000000-0005-0000-0000-000051020000}"/>
    <cellStyle name="Normal 19 5 3" xfId="655" xr:uid="{00000000-0005-0000-0000-000052020000}"/>
    <cellStyle name="Normal 19 5 3 2" xfId="1094" xr:uid="{00000000-0005-0000-0000-000053020000}"/>
    <cellStyle name="Normal 19 5 4" xfId="882" xr:uid="{00000000-0005-0000-0000-000054020000}"/>
    <cellStyle name="Normal 19 6" xfId="450" xr:uid="{00000000-0005-0000-0000-000055020000}"/>
    <cellStyle name="Normal 19 6 2" xfId="566" xr:uid="{00000000-0005-0000-0000-000056020000}"/>
    <cellStyle name="Normal 19 6 2 2" xfId="777" xr:uid="{00000000-0005-0000-0000-000057020000}"/>
    <cellStyle name="Normal 19 6 2 2 2" xfId="1216" xr:uid="{00000000-0005-0000-0000-000058020000}"/>
    <cellStyle name="Normal 19 6 2 3" xfId="1005" xr:uid="{00000000-0005-0000-0000-000059020000}"/>
    <cellStyle name="Normal 19 6 3" xfId="665" xr:uid="{00000000-0005-0000-0000-00005A020000}"/>
    <cellStyle name="Normal 19 6 3 2" xfId="1104" xr:uid="{00000000-0005-0000-0000-00005B020000}"/>
    <cellStyle name="Normal 19 6 4" xfId="892" xr:uid="{00000000-0005-0000-0000-00005C020000}"/>
    <cellStyle name="Normal 19 7" xfId="456" xr:uid="{00000000-0005-0000-0000-00005D020000}"/>
    <cellStyle name="Normal 19 7 2" xfId="671" xr:uid="{00000000-0005-0000-0000-00005E020000}"/>
    <cellStyle name="Normal 19 7 2 2" xfId="1110" xr:uid="{00000000-0005-0000-0000-00005F020000}"/>
    <cellStyle name="Normal 19 7 3" xfId="898" xr:uid="{00000000-0005-0000-0000-000060020000}"/>
    <cellStyle name="Normal 19 8" xfId="478" xr:uid="{00000000-0005-0000-0000-000061020000}"/>
    <cellStyle name="Normal 19 8 2" xfId="689" xr:uid="{00000000-0005-0000-0000-000062020000}"/>
    <cellStyle name="Normal 19 8 2 2" xfId="1128" xr:uid="{00000000-0005-0000-0000-000063020000}"/>
    <cellStyle name="Normal 19 8 3" xfId="917" xr:uid="{00000000-0005-0000-0000-000064020000}"/>
    <cellStyle name="Normal 19 9" xfId="577" xr:uid="{00000000-0005-0000-0000-000065020000}"/>
    <cellStyle name="Normal 19 9 2" xfId="1016" xr:uid="{00000000-0005-0000-0000-000066020000}"/>
    <cellStyle name="Normal 2" xfId="6" xr:uid="{00000000-0005-0000-0000-000067020000}"/>
    <cellStyle name="Normal 2 2" xfId="12" xr:uid="{00000000-0005-0000-0000-000068020000}"/>
    <cellStyle name="Normal 2 2 2" xfId="232" xr:uid="{00000000-0005-0000-0000-000069020000}"/>
    <cellStyle name="Normal 2 2 3" xfId="374" xr:uid="{00000000-0005-0000-0000-00006A020000}"/>
    <cellStyle name="Normal 2 2 3 2" xfId="415" xr:uid="{00000000-0005-0000-0000-00006B020000}"/>
    <cellStyle name="Normal 2 2 3 2 2" xfId="531" xr:uid="{00000000-0005-0000-0000-00006C020000}"/>
    <cellStyle name="Normal 2 2 3 2 2 2" xfId="742" xr:uid="{00000000-0005-0000-0000-00006D020000}"/>
    <cellStyle name="Normal 2 2 3 2 2 2 2" xfId="1181" xr:uid="{00000000-0005-0000-0000-00006E020000}"/>
    <cellStyle name="Normal 2 2 3 2 2 3" xfId="970" xr:uid="{00000000-0005-0000-0000-00006F020000}"/>
    <cellStyle name="Normal 2 2 3 2 3" xfId="630" xr:uid="{00000000-0005-0000-0000-000070020000}"/>
    <cellStyle name="Normal 2 2 3 2 3 2" xfId="1069" xr:uid="{00000000-0005-0000-0000-000071020000}"/>
    <cellStyle name="Normal 2 2 3 2 4" xfId="857" xr:uid="{00000000-0005-0000-0000-000072020000}"/>
    <cellStyle name="Normal 2 2 3 3" xfId="491" xr:uid="{00000000-0005-0000-0000-000073020000}"/>
    <cellStyle name="Normal 2 2 3 3 2" xfId="702" xr:uid="{00000000-0005-0000-0000-000074020000}"/>
    <cellStyle name="Normal 2 2 3 3 2 2" xfId="1141" xr:uid="{00000000-0005-0000-0000-000075020000}"/>
    <cellStyle name="Normal 2 2 3 3 3" xfId="930" xr:uid="{00000000-0005-0000-0000-000076020000}"/>
    <cellStyle name="Normal 2 2 3 4" xfId="590" xr:uid="{00000000-0005-0000-0000-000077020000}"/>
    <cellStyle name="Normal 2 2 3 4 2" xfId="1029" xr:uid="{00000000-0005-0000-0000-000078020000}"/>
    <cellStyle name="Normal 2 2 3 5" xfId="816" xr:uid="{00000000-0005-0000-0000-000079020000}"/>
    <cellStyle name="Normal 2 2 3 6" xfId="1251" xr:uid="{00000000-0005-0000-0000-00007A020000}"/>
    <cellStyle name="Normal 2 2 4" xfId="398" xr:uid="{00000000-0005-0000-0000-00007B020000}"/>
    <cellStyle name="Normal 2 2 4 2" xfId="514" xr:uid="{00000000-0005-0000-0000-00007C020000}"/>
    <cellStyle name="Normal 2 2 4 2 2" xfId="725" xr:uid="{00000000-0005-0000-0000-00007D020000}"/>
    <cellStyle name="Normal 2 2 4 2 2 2" xfId="1164" xr:uid="{00000000-0005-0000-0000-00007E020000}"/>
    <cellStyle name="Normal 2 2 4 2 3" xfId="953" xr:uid="{00000000-0005-0000-0000-00007F020000}"/>
    <cellStyle name="Normal 2 2 4 3" xfId="613" xr:uid="{00000000-0005-0000-0000-000080020000}"/>
    <cellStyle name="Normal 2 2 4 3 2" xfId="1052" xr:uid="{00000000-0005-0000-0000-000081020000}"/>
    <cellStyle name="Normal 2 2 4 4" xfId="840" xr:uid="{00000000-0005-0000-0000-000082020000}"/>
    <cellStyle name="Normal 2 2 5" xfId="473" xr:uid="{00000000-0005-0000-0000-000083020000}"/>
    <cellStyle name="Normal 2 2 5 2" xfId="685" xr:uid="{00000000-0005-0000-0000-000084020000}"/>
    <cellStyle name="Normal 2 2 5 2 2" xfId="1124" xr:uid="{00000000-0005-0000-0000-000085020000}"/>
    <cellStyle name="Normal 2 2 5 3" xfId="913" xr:uid="{00000000-0005-0000-0000-000086020000}"/>
    <cellStyle name="Normal 2 2 6" xfId="573" xr:uid="{00000000-0005-0000-0000-000087020000}"/>
    <cellStyle name="Normal 2 2 6 2" xfId="1012" xr:uid="{00000000-0005-0000-0000-000088020000}"/>
    <cellStyle name="Normal 2 2 7" xfId="786" xr:uid="{00000000-0005-0000-0000-000089020000}"/>
    <cellStyle name="Normal 2 2 8" xfId="1220" xr:uid="{00000000-0005-0000-0000-00008A020000}"/>
    <cellStyle name="Normal 2 2 9" xfId="1228" xr:uid="{00000000-0005-0000-0000-00008B020000}"/>
    <cellStyle name="Normal 2 3" xfId="233" xr:uid="{00000000-0005-0000-0000-00008C020000}"/>
    <cellStyle name="Normal 2 4" xfId="34" xr:uid="{00000000-0005-0000-0000-00008D020000}"/>
    <cellStyle name="Normal 2 5" xfId="435" xr:uid="{00000000-0005-0000-0000-00008E020000}"/>
    <cellStyle name="Normal 2 5 2" xfId="551" xr:uid="{00000000-0005-0000-0000-00008F020000}"/>
    <cellStyle name="Normal 2 5 2 2" xfId="762" xr:uid="{00000000-0005-0000-0000-000090020000}"/>
    <cellStyle name="Normal 2 5 2 2 2" xfId="1201" xr:uid="{00000000-0005-0000-0000-000091020000}"/>
    <cellStyle name="Normal 2 5 2 3" xfId="990" xr:uid="{00000000-0005-0000-0000-000092020000}"/>
    <cellStyle name="Normal 2 5 3" xfId="650" xr:uid="{00000000-0005-0000-0000-000093020000}"/>
    <cellStyle name="Normal 2 5 3 2" xfId="1089" xr:uid="{00000000-0005-0000-0000-000094020000}"/>
    <cellStyle name="Normal 2 5 4" xfId="877" xr:uid="{00000000-0005-0000-0000-000095020000}"/>
    <cellStyle name="Normal 2 6" xfId="445" xr:uid="{00000000-0005-0000-0000-000096020000}"/>
    <cellStyle name="Normal 2 6 2" xfId="561" xr:uid="{00000000-0005-0000-0000-000097020000}"/>
    <cellStyle name="Normal 2 6 2 2" xfId="772" xr:uid="{00000000-0005-0000-0000-000098020000}"/>
    <cellStyle name="Normal 2 6 2 2 2" xfId="1211" xr:uid="{00000000-0005-0000-0000-000099020000}"/>
    <cellStyle name="Normal 2 6 2 3" xfId="1000" xr:uid="{00000000-0005-0000-0000-00009A020000}"/>
    <cellStyle name="Normal 2 6 3" xfId="660" xr:uid="{00000000-0005-0000-0000-00009B020000}"/>
    <cellStyle name="Normal 2 6 3 2" xfId="1099" xr:uid="{00000000-0005-0000-0000-00009C020000}"/>
    <cellStyle name="Normal 2 6 4" xfId="887" xr:uid="{00000000-0005-0000-0000-00009D020000}"/>
    <cellStyle name="Normal 2 7" xfId="454" xr:uid="{00000000-0005-0000-0000-00009E020000}"/>
    <cellStyle name="Normal 2 7 2" xfId="669" xr:uid="{00000000-0005-0000-0000-00009F020000}"/>
    <cellStyle name="Normal 2 7 2 2" xfId="1108" xr:uid="{00000000-0005-0000-0000-0000A0020000}"/>
    <cellStyle name="Normal 2 7 3" xfId="896" xr:uid="{00000000-0005-0000-0000-0000A1020000}"/>
    <cellStyle name="Normal 20" xfId="234" xr:uid="{00000000-0005-0000-0000-0000A2020000}"/>
    <cellStyle name="Normal 21" xfId="235" xr:uid="{00000000-0005-0000-0000-0000A3020000}"/>
    <cellStyle name="Normal 22" xfId="236" xr:uid="{00000000-0005-0000-0000-0000A4020000}"/>
    <cellStyle name="Normal 23" xfId="237" xr:uid="{00000000-0005-0000-0000-0000A5020000}"/>
    <cellStyle name="Normal 24" xfId="238" xr:uid="{00000000-0005-0000-0000-0000A6020000}"/>
    <cellStyle name="Normal 25" xfId="239" xr:uid="{00000000-0005-0000-0000-0000A7020000}"/>
    <cellStyle name="Normal 26" xfId="240" xr:uid="{00000000-0005-0000-0000-0000A8020000}"/>
    <cellStyle name="Normal 26 2" xfId="241" xr:uid="{00000000-0005-0000-0000-0000A9020000}"/>
    <cellStyle name="Normal 26 2 2" xfId="350" xr:uid="{00000000-0005-0000-0000-0000AA020000}"/>
    <cellStyle name="Normal 26 3" xfId="349" xr:uid="{00000000-0005-0000-0000-0000AB020000}"/>
    <cellStyle name="Normal 27" xfId="242" xr:uid="{00000000-0005-0000-0000-0000AC020000}"/>
    <cellStyle name="Normal 27 2" xfId="27" xr:uid="{00000000-0005-0000-0000-0000AD020000}"/>
    <cellStyle name="Normal 27 2 2" xfId="352" xr:uid="{00000000-0005-0000-0000-0000AE020000}"/>
    <cellStyle name="Normal 27 3" xfId="351" xr:uid="{00000000-0005-0000-0000-0000AF020000}"/>
    <cellStyle name="Normal 28" xfId="243" xr:uid="{00000000-0005-0000-0000-0000B0020000}"/>
    <cellStyle name="Normal 29" xfId="244" xr:uid="{00000000-0005-0000-0000-0000B1020000}"/>
    <cellStyle name="Normal 29 2" xfId="353" xr:uid="{00000000-0005-0000-0000-0000B2020000}"/>
    <cellStyle name="Normal 3" xfId="5" xr:uid="{00000000-0005-0000-0000-0000B3020000}"/>
    <cellStyle name="Normal 3 10" xfId="467" xr:uid="{00000000-0005-0000-0000-0000B4020000}"/>
    <cellStyle name="Normal 3 10 2" xfId="682" xr:uid="{00000000-0005-0000-0000-0000B5020000}"/>
    <cellStyle name="Normal 3 10 2 2" xfId="1121" xr:uid="{00000000-0005-0000-0000-0000B6020000}"/>
    <cellStyle name="Normal 3 10 3" xfId="909" xr:uid="{00000000-0005-0000-0000-0000B7020000}"/>
    <cellStyle name="Normal 3 11" xfId="570" xr:uid="{00000000-0005-0000-0000-0000B8020000}"/>
    <cellStyle name="Normal 3 11 2" xfId="1009" xr:uid="{00000000-0005-0000-0000-0000B9020000}"/>
    <cellStyle name="Normal 3 12" xfId="782" xr:uid="{00000000-0005-0000-0000-0000BA020000}"/>
    <cellStyle name="Normal 3 13" xfId="1222" xr:uid="{00000000-0005-0000-0000-0000BB020000}"/>
    <cellStyle name="Normal 3 2" xfId="246" xr:uid="{00000000-0005-0000-0000-0000BC020000}"/>
    <cellStyle name="Normal 3 2 2" xfId="384" xr:uid="{00000000-0005-0000-0000-0000BD020000}"/>
    <cellStyle name="Normal 3 2 2 2" xfId="425" xr:uid="{00000000-0005-0000-0000-0000BE020000}"/>
    <cellStyle name="Normal 3 2 2 2 2" xfId="541" xr:uid="{00000000-0005-0000-0000-0000BF020000}"/>
    <cellStyle name="Normal 3 2 2 2 2 2" xfId="752" xr:uid="{00000000-0005-0000-0000-0000C0020000}"/>
    <cellStyle name="Normal 3 2 2 2 2 2 2" xfId="1191" xr:uid="{00000000-0005-0000-0000-0000C1020000}"/>
    <cellStyle name="Normal 3 2 2 2 2 3" xfId="980" xr:uid="{00000000-0005-0000-0000-0000C2020000}"/>
    <cellStyle name="Normal 3 2 2 2 3" xfId="640" xr:uid="{00000000-0005-0000-0000-0000C3020000}"/>
    <cellStyle name="Normal 3 2 2 2 3 2" xfId="1079" xr:uid="{00000000-0005-0000-0000-0000C4020000}"/>
    <cellStyle name="Normal 3 2 2 2 4" xfId="867" xr:uid="{00000000-0005-0000-0000-0000C5020000}"/>
    <cellStyle name="Normal 3 2 2 3" xfId="501" xr:uid="{00000000-0005-0000-0000-0000C6020000}"/>
    <cellStyle name="Normal 3 2 2 3 2" xfId="712" xr:uid="{00000000-0005-0000-0000-0000C7020000}"/>
    <cellStyle name="Normal 3 2 2 3 2 2" xfId="1151" xr:uid="{00000000-0005-0000-0000-0000C8020000}"/>
    <cellStyle name="Normal 3 2 2 3 3" xfId="940" xr:uid="{00000000-0005-0000-0000-0000C9020000}"/>
    <cellStyle name="Normal 3 2 2 4" xfId="600" xr:uid="{00000000-0005-0000-0000-0000CA020000}"/>
    <cellStyle name="Normal 3 2 2 4 2" xfId="1039" xr:uid="{00000000-0005-0000-0000-0000CB020000}"/>
    <cellStyle name="Normal 3 2 2 5" xfId="826" xr:uid="{00000000-0005-0000-0000-0000CC020000}"/>
    <cellStyle name="Normal 3 2 2 6" xfId="1261" xr:uid="{00000000-0005-0000-0000-0000CD020000}"/>
    <cellStyle name="Normal 3 2 3" xfId="408" xr:uid="{00000000-0005-0000-0000-0000CE020000}"/>
    <cellStyle name="Normal 3 2 3 2" xfId="524" xr:uid="{00000000-0005-0000-0000-0000CF020000}"/>
    <cellStyle name="Normal 3 2 3 2 2" xfId="735" xr:uid="{00000000-0005-0000-0000-0000D0020000}"/>
    <cellStyle name="Normal 3 2 3 2 2 2" xfId="1174" xr:uid="{00000000-0005-0000-0000-0000D1020000}"/>
    <cellStyle name="Normal 3 2 3 2 3" xfId="963" xr:uid="{00000000-0005-0000-0000-0000D2020000}"/>
    <cellStyle name="Normal 3 2 3 3" xfId="623" xr:uid="{00000000-0005-0000-0000-0000D3020000}"/>
    <cellStyle name="Normal 3 2 3 3 2" xfId="1062" xr:uid="{00000000-0005-0000-0000-0000D4020000}"/>
    <cellStyle name="Normal 3 2 3 4" xfId="850" xr:uid="{00000000-0005-0000-0000-0000D5020000}"/>
    <cellStyle name="Normal 3 2 4" xfId="463" xr:uid="{00000000-0005-0000-0000-0000D6020000}"/>
    <cellStyle name="Normal 3 2 4 2" xfId="678" xr:uid="{00000000-0005-0000-0000-0000D7020000}"/>
    <cellStyle name="Normal 3 2 4 2 2" xfId="1117" xr:uid="{00000000-0005-0000-0000-0000D8020000}"/>
    <cellStyle name="Normal 3 2 4 3" xfId="905" xr:uid="{00000000-0005-0000-0000-0000D9020000}"/>
    <cellStyle name="Normal 3 2 5" xfId="484" xr:uid="{00000000-0005-0000-0000-0000DA020000}"/>
    <cellStyle name="Normal 3 2 5 2" xfId="695" xr:uid="{00000000-0005-0000-0000-0000DB020000}"/>
    <cellStyle name="Normal 3 2 5 2 2" xfId="1134" xr:uid="{00000000-0005-0000-0000-0000DC020000}"/>
    <cellStyle name="Normal 3 2 5 3" xfId="923" xr:uid="{00000000-0005-0000-0000-0000DD020000}"/>
    <cellStyle name="Normal 3 2 6" xfId="583" xr:uid="{00000000-0005-0000-0000-0000DE020000}"/>
    <cellStyle name="Normal 3 2 6 2" xfId="1022" xr:uid="{00000000-0005-0000-0000-0000DF020000}"/>
    <cellStyle name="Normal 3 2 7" xfId="807" xr:uid="{00000000-0005-0000-0000-0000E0020000}"/>
    <cellStyle name="Normal 3 2 8" xfId="1242" xr:uid="{00000000-0005-0000-0000-0000E1020000}"/>
    <cellStyle name="Normal 3 3" xfId="247" xr:uid="{00000000-0005-0000-0000-0000E2020000}"/>
    <cellStyle name="Normal 3 3 2" xfId="385" xr:uid="{00000000-0005-0000-0000-0000E3020000}"/>
    <cellStyle name="Normal 3 3 2 2" xfId="426" xr:uid="{00000000-0005-0000-0000-0000E4020000}"/>
    <cellStyle name="Normal 3 3 2 2 2" xfId="542" xr:uid="{00000000-0005-0000-0000-0000E5020000}"/>
    <cellStyle name="Normal 3 3 2 2 2 2" xfId="753" xr:uid="{00000000-0005-0000-0000-0000E6020000}"/>
    <cellStyle name="Normal 3 3 2 2 2 2 2" xfId="1192" xr:uid="{00000000-0005-0000-0000-0000E7020000}"/>
    <cellStyle name="Normal 3 3 2 2 2 3" xfId="981" xr:uid="{00000000-0005-0000-0000-0000E8020000}"/>
    <cellStyle name="Normal 3 3 2 2 3" xfId="641" xr:uid="{00000000-0005-0000-0000-0000E9020000}"/>
    <cellStyle name="Normal 3 3 2 2 3 2" xfId="1080" xr:uid="{00000000-0005-0000-0000-0000EA020000}"/>
    <cellStyle name="Normal 3 3 2 2 4" xfId="868" xr:uid="{00000000-0005-0000-0000-0000EB020000}"/>
    <cellStyle name="Normal 3 3 2 3" xfId="502" xr:uid="{00000000-0005-0000-0000-0000EC020000}"/>
    <cellStyle name="Normal 3 3 2 3 2" xfId="713" xr:uid="{00000000-0005-0000-0000-0000ED020000}"/>
    <cellStyle name="Normal 3 3 2 3 2 2" xfId="1152" xr:uid="{00000000-0005-0000-0000-0000EE020000}"/>
    <cellStyle name="Normal 3 3 2 3 3" xfId="941" xr:uid="{00000000-0005-0000-0000-0000EF020000}"/>
    <cellStyle name="Normal 3 3 2 4" xfId="601" xr:uid="{00000000-0005-0000-0000-0000F0020000}"/>
    <cellStyle name="Normal 3 3 2 4 2" xfId="1040" xr:uid="{00000000-0005-0000-0000-0000F1020000}"/>
    <cellStyle name="Normal 3 3 2 5" xfId="827" xr:uid="{00000000-0005-0000-0000-0000F2020000}"/>
    <cellStyle name="Normal 3 3 2 6" xfId="1262" xr:uid="{00000000-0005-0000-0000-0000F3020000}"/>
    <cellStyle name="Normal 3 3 3" xfId="409" xr:uid="{00000000-0005-0000-0000-0000F4020000}"/>
    <cellStyle name="Normal 3 3 3 2" xfId="525" xr:uid="{00000000-0005-0000-0000-0000F5020000}"/>
    <cellStyle name="Normal 3 3 3 2 2" xfId="736" xr:uid="{00000000-0005-0000-0000-0000F6020000}"/>
    <cellStyle name="Normal 3 3 3 2 2 2" xfId="1175" xr:uid="{00000000-0005-0000-0000-0000F7020000}"/>
    <cellStyle name="Normal 3 3 3 2 3" xfId="964" xr:uid="{00000000-0005-0000-0000-0000F8020000}"/>
    <cellStyle name="Normal 3 3 3 3" xfId="624" xr:uid="{00000000-0005-0000-0000-0000F9020000}"/>
    <cellStyle name="Normal 3 3 3 3 2" xfId="1063" xr:uid="{00000000-0005-0000-0000-0000FA020000}"/>
    <cellStyle name="Normal 3 3 3 4" xfId="851" xr:uid="{00000000-0005-0000-0000-0000FB020000}"/>
    <cellStyle name="Normal 3 3 4" xfId="464" xr:uid="{00000000-0005-0000-0000-0000FC020000}"/>
    <cellStyle name="Normal 3 3 4 2" xfId="679" xr:uid="{00000000-0005-0000-0000-0000FD020000}"/>
    <cellStyle name="Normal 3 3 4 2 2" xfId="1118" xr:uid="{00000000-0005-0000-0000-0000FE020000}"/>
    <cellStyle name="Normal 3 3 4 3" xfId="906" xr:uid="{00000000-0005-0000-0000-0000FF020000}"/>
    <cellStyle name="Normal 3 3 5" xfId="485" xr:uid="{00000000-0005-0000-0000-000000030000}"/>
    <cellStyle name="Normal 3 3 5 2" xfId="696" xr:uid="{00000000-0005-0000-0000-000001030000}"/>
    <cellStyle name="Normal 3 3 5 2 2" xfId="1135" xr:uid="{00000000-0005-0000-0000-000002030000}"/>
    <cellStyle name="Normal 3 3 5 3" xfId="924" xr:uid="{00000000-0005-0000-0000-000003030000}"/>
    <cellStyle name="Normal 3 3 6" xfId="584" xr:uid="{00000000-0005-0000-0000-000004030000}"/>
    <cellStyle name="Normal 3 3 6 2" xfId="1023" xr:uid="{00000000-0005-0000-0000-000005030000}"/>
    <cellStyle name="Normal 3 3 7" xfId="808" xr:uid="{00000000-0005-0000-0000-000006030000}"/>
    <cellStyle name="Normal 3 3 8" xfId="1243" xr:uid="{00000000-0005-0000-0000-000007030000}"/>
    <cellStyle name="Normal 3 4" xfId="245" xr:uid="{00000000-0005-0000-0000-000008030000}"/>
    <cellStyle name="Normal 3 5" xfId="371" xr:uid="{00000000-0005-0000-0000-000009030000}"/>
    <cellStyle name="Normal 3 5 2" xfId="412" xr:uid="{00000000-0005-0000-0000-00000A030000}"/>
    <cellStyle name="Normal 3 5 2 2" xfId="528" xr:uid="{00000000-0005-0000-0000-00000B030000}"/>
    <cellStyle name="Normal 3 5 2 2 2" xfId="739" xr:uid="{00000000-0005-0000-0000-00000C030000}"/>
    <cellStyle name="Normal 3 5 2 2 2 2" xfId="1178" xr:uid="{00000000-0005-0000-0000-00000D030000}"/>
    <cellStyle name="Normal 3 5 2 2 3" xfId="967" xr:uid="{00000000-0005-0000-0000-00000E030000}"/>
    <cellStyle name="Normal 3 5 2 3" xfId="627" xr:uid="{00000000-0005-0000-0000-00000F030000}"/>
    <cellStyle name="Normal 3 5 2 3 2" xfId="1066" xr:uid="{00000000-0005-0000-0000-000010030000}"/>
    <cellStyle name="Normal 3 5 2 4" xfId="854" xr:uid="{00000000-0005-0000-0000-000011030000}"/>
    <cellStyle name="Normal 3 5 3" xfId="488" xr:uid="{00000000-0005-0000-0000-000012030000}"/>
    <cellStyle name="Normal 3 5 3 2" xfId="699" xr:uid="{00000000-0005-0000-0000-000013030000}"/>
    <cellStyle name="Normal 3 5 3 2 2" xfId="1138" xr:uid="{00000000-0005-0000-0000-000014030000}"/>
    <cellStyle name="Normal 3 5 3 3" xfId="927" xr:uid="{00000000-0005-0000-0000-000015030000}"/>
    <cellStyle name="Normal 3 5 4" xfId="587" xr:uid="{00000000-0005-0000-0000-000016030000}"/>
    <cellStyle name="Normal 3 5 4 2" xfId="1026" xr:uid="{00000000-0005-0000-0000-000017030000}"/>
    <cellStyle name="Normal 3 5 5" xfId="813" xr:uid="{00000000-0005-0000-0000-000018030000}"/>
    <cellStyle name="Normal 3 5 6" xfId="1248" xr:uid="{00000000-0005-0000-0000-000019030000}"/>
    <cellStyle name="Normal 3 6" xfId="395" xr:uid="{00000000-0005-0000-0000-00001A030000}"/>
    <cellStyle name="Normal 3 6 2" xfId="511" xr:uid="{00000000-0005-0000-0000-00001B030000}"/>
    <cellStyle name="Normal 3 6 2 2" xfId="722" xr:uid="{00000000-0005-0000-0000-00001C030000}"/>
    <cellStyle name="Normal 3 6 2 2 2" xfId="1161" xr:uid="{00000000-0005-0000-0000-00001D030000}"/>
    <cellStyle name="Normal 3 6 2 3" xfId="950" xr:uid="{00000000-0005-0000-0000-00001E030000}"/>
    <cellStyle name="Normal 3 6 3" xfId="610" xr:uid="{00000000-0005-0000-0000-00001F030000}"/>
    <cellStyle name="Normal 3 6 3 2" xfId="1049" xr:uid="{00000000-0005-0000-0000-000020030000}"/>
    <cellStyle name="Normal 3 6 4" xfId="837" xr:uid="{00000000-0005-0000-0000-000021030000}"/>
    <cellStyle name="Normal 3 6 5" xfId="1224" xr:uid="{00000000-0005-0000-0000-000022030000}"/>
    <cellStyle name="Normal 3 7" xfId="393" xr:uid="{00000000-0005-0000-0000-000023030000}"/>
    <cellStyle name="Normal 3 7 2" xfId="510" xr:uid="{00000000-0005-0000-0000-000024030000}"/>
    <cellStyle name="Normal 3 7 2 2" xfId="721" xr:uid="{00000000-0005-0000-0000-000025030000}"/>
    <cellStyle name="Normal 3 7 2 2 2" xfId="1160" xr:uid="{00000000-0005-0000-0000-000026030000}"/>
    <cellStyle name="Normal 3 7 2 3" xfId="949" xr:uid="{00000000-0005-0000-0000-000027030000}"/>
    <cellStyle name="Normal 3 7 3" xfId="609" xr:uid="{00000000-0005-0000-0000-000028030000}"/>
    <cellStyle name="Normal 3 7 3 2" xfId="1048" xr:uid="{00000000-0005-0000-0000-000029030000}"/>
    <cellStyle name="Normal 3 7 4" xfId="835" xr:uid="{00000000-0005-0000-0000-00002A030000}"/>
    <cellStyle name="Normal 3 8" xfId="436" xr:uid="{00000000-0005-0000-0000-00002B030000}"/>
    <cellStyle name="Normal 3 8 2" xfId="552" xr:uid="{00000000-0005-0000-0000-00002C030000}"/>
    <cellStyle name="Normal 3 8 2 2" xfId="763" xr:uid="{00000000-0005-0000-0000-00002D030000}"/>
    <cellStyle name="Normal 3 8 2 2 2" xfId="1202" xr:uid="{00000000-0005-0000-0000-00002E030000}"/>
    <cellStyle name="Normal 3 8 2 3" xfId="991" xr:uid="{00000000-0005-0000-0000-00002F030000}"/>
    <cellStyle name="Normal 3 8 3" xfId="651" xr:uid="{00000000-0005-0000-0000-000030030000}"/>
    <cellStyle name="Normal 3 8 3 2" xfId="1090" xr:uid="{00000000-0005-0000-0000-000031030000}"/>
    <cellStyle name="Normal 3 8 4" xfId="878" xr:uid="{00000000-0005-0000-0000-000032030000}"/>
    <cellStyle name="Normal 3 9" xfId="446" xr:uid="{00000000-0005-0000-0000-000033030000}"/>
    <cellStyle name="Normal 3 9 2" xfId="562" xr:uid="{00000000-0005-0000-0000-000034030000}"/>
    <cellStyle name="Normal 3 9 2 2" xfId="773" xr:uid="{00000000-0005-0000-0000-000035030000}"/>
    <cellStyle name="Normal 3 9 2 2 2" xfId="1212" xr:uid="{00000000-0005-0000-0000-000036030000}"/>
    <cellStyle name="Normal 3 9 2 3" xfId="1001" xr:uid="{00000000-0005-0000-0000-000037030000}"/>
    <cellStyle name="Normal 3 9 3" xfId="661" xr:uid="{00000000-0005-0000-0000-000038030000}"/>
    <cellStyle name="Normal 3 9 3 2" xfId="1100" xr:uid="{00000000-0005-0000-0000-000039030000}"/>
    <cellStyle name="Normal 3 9 4" xfId="888" xr:uid="{00000000-0005-0000-0000-00003A030000}"/>
    <cellStyle name="Normal 30" xfId="248" xr:uid="{00000000-0005-0000-0000-00003B030000}"/>
    <cellStyle name="Normal 31" xfId="249" xr:uid="{00000000-0005-0000-0000-00003C030000}"/>
    <cellStyle name="Normal 31 2" xfId="386" xr:uid="{00000000-0005-0000-0000-00003D030000}"/>
    <cellStyle name="Normal 31 2 2" xfId="427" xr:uid="{00000000-0005-0000-0000-00003E030000}"/>
    <cellStyle name="Normal 31 2 2 2" xfId="543" xr:uid="{00000000-0005-0000-0000-00003F030000}"/>
    <cellStyle name="Normal 31 2 2 2 2" xfId="754" xr:uid="{00000000-0005-0000-0000-000040030000}"/>
    <cellStyle name="Normal 31 2 2 2 2 2" xfId="1193" xr:uid="{00000000-0005-0000-0000-000041030000}"/>
    <cellStyle name="Normal 31 2 2 2 3" xfId="982" xr:uid="{00000000-0005-0000-0000-000042030000}"/>
    <cellStyle name="Normal 31 2 2 3" xfId="642" xr:uid="{00000000-0005-0000-0000-000043030000}"/>
    <cellStyle name="Normal 31 2 2 3 2" xfId="1081" xr:uid="{00000000-0005-0000-0000-000044030000}"/>
    <cellStyle name="Normal 31 2 2 4" xfId="869" xr:uid="{00000000-0005-0000-0000-000045030000}"/>
    <cellStyle name="Normal 31 2 3" xfId="503" xr:uid="{00000000-0005-0000-0000-000046030000}"/>
    <cellStyle name="Normal 31 2 3 2" xfId="714" xr:uid="{00000000-0005-0000-0000-000047030000}"/>
    <cellStyle name="Normal 31 2 3 2 2" xfId="1153" xr:uid="{00000000-0005-0000-0000-000048030000}"/>
    <cellStyle name="Normal 31 2 3 3" xfId="942" xr:uid="{00000000-0005-0000-0000-000049030000}"/>
    <cellStyle name="Normal 31 2 4" xfId="602" xr:uid="{00000000-0005-0000-0000-00004A030000}"/>
    <cellStyle name="Normal 31 2 4 2" xfId="1041" xr:uid="{00000000-0005-0000-0000-00004B030000}"/>
    <cellStyle name="Normal 31 2 5" xfId="828" xr:uid="{00000000-0005-0000-0000-00004C030000}"/>
    <cellStyle name="Normal 31 2 6" xfId="1263" xr:uid="{00000000-0005-0000-0000-00004D030000}"/>
    <cellStyle name="Normal 31 3" xfId="410" xr:uid="{00000000-0005-0000-0000-00004E030000}"/>
    <cellStyle name="Normal 31 3 2" xfId="526" xr:uid="{00000000-0005-0000-0000-00004F030000}"/>
    <cellStyle name="Normal 31 3 2 2" xfId="737" xr:uid="{00000000-0005-0000-0000-000050030000}"/>
    <cellStyle name="Normal 31 3 2 2 2" xfId="1176" xr:uid="{00000000-0005-0000-0000-000051030000}"/>
    <cellStyle name="Normal 31 3 2 3" xfId="965" xr:uid="{00000000-0005-0000-0000-000052030000}"/>
    <cellStyle name="Normal 31 3 3" xfId="625" xr:uid="{00000000-0005-0000-0000-000053030000}"/>
    <cellStyle name="Normal 31 3 3 2" xfId="1064" xr:uid="{00000000-0005-0000-0000-000054030000}"/>
    <cellStyle name="Normal 31 3 4" xfId="852" xr:uid="{00000000-0005-0000-0000-000055030000}"/>
    <cellStyle name="Normal 31 4" xfId="465" xr:uid="{00000000-0005-0000-0000-000056030000}"/>
    <cellStyle name="Normal 31 4 2" xfId="680" xr:uid="{00000000-0005-0000-0000-000057030000}"/>
    <cellStyle name="Normal 31 4 2 2" xfId="1119" xr:uid="{00000000-0005-0000-0000-000058030000}"/>
    <cellStyle name="Normal 31 4 3" xfId="907" xr:uid="{00000000-0005-0000-0000-000059030000}"/>
    <cellStyle name="Normal 31 5" xfId="486" xr:uid="{00000000-0005-0000-0000-00005A030000}"/>
    <cellStyle name="Normal 31 5 2" xfId="697" xr:uid="{00000000-0005-0000-0000-00005B030000}"/>
    <cellStyle name="Normal 31 5 2 2" xfId="1136" xr:uid="{00000000-0005-0000-0000-00005C030000}"/>
    <cellStyle name="Normal 31 5 3" xfId="925" xr:uid="{00000000-0005-0000-0000-00005D030000}"/>
    <cellStyle name="Normal 31 6" xfId="585" xr:uid="{00000000-0005-0000-0000-00005E030000}"/>
    <cellStyle name="Normal 31 6 2" xfId="1024" xr:uid="{00000000-0005-0000-0000-00005F030000}"/>
    <cellStyle name="Normal 31 7" xfId="809" xr:uid="{00000000-0005-0000-0000-000060030000}"/>
    <cellStyle name="Normal 31 8" xfId="1244" xr:uid="{00000000-0005-0000-0000-000061030000}"/>
    <cellStyle name="Normal 32" xfId="250" xr:uid="{00000000-0005-0000-0000-000062030000}"/>
    <cellStyle name="Normal 33" xfId="251" xr:uid="{00000000-0005-0000-0000-000063030000}"/>
    <cellStyle name="Normal 34" xfId="252" xr:uid="{00000000-0005-0000-0000-000064030000}"/>
    <cellStyle name="Normal 35" xfId="253" xr:uid="{00000000-0005-0000-0000-000065030000}"/>
    <cellStyle name="Normal 36" xfId="254" xr:uid="{00000000-0005-0000-0000-000066030000}"/>
    <cellStyle name="Normal 36 2" xfId="387" xr:uid="{00000000-0005-0000-0000-000067030000}"/>
    <cellStyle name="Normal 36 2 2" xfId="428" xr:uid="{00000000-0005-0000-0000-000068030000}"/>
    <cellStyle name="Normal 36 2 2 2" xfId="544" xr:uid="{00000000-0005-0000-0000-000069030000}"/>
    <cellStyle name="Normal 36 2 2 2 2" xfId="755" xr:uid="{00000000-0005-0000-0000-00006A030000}"/>
    <cellStyle name="Normal 36 2 2 2 2 2" xfId="1194" xr:uid="{00000000-0005-0000-0000-00006B030000}"/>
    <cellStyle name="Normal 36 2 2 2 3" xfId="983" xr:uid="{00000000-0005-0000-0000-00006C030000}"/>
    <cellStyle name="Normal 36 2 2 3" xfId="643" xr:uid="{00000000-0005-0000-0000-00006D030000}"/>
    <cellStyle name="Normal 36 2 2 3 2" xfId="1082" xr:uid="{00000000-0005-0000-0000-00006E030000}"/>
    <cellStyle name="Normal 36 2 2 4" xfId="870" xr:uid="{00000000-0005-0000-0000-00006F030000}"/>
    <cellStyle name="Normal 36 2 3" xfId="504" xr:uid="{00000000-0005-0000-0000-000070030000}"/>
    <cellStyle name="Normal 36 2 3 2" xfId="715" xr:uid="{00000000-0005-0000-0000-000071030000}"/>
    <cellStyle name="Normal 36 2 3 2 2" xfId="1154" xr:uid="{00000000-0005-0000-0000-000072030000}"/>
    <cellStyle name="Normal 36 2 3 3" xfId="943" xr:uid="{00000000-0005-0000-0000-000073030000}"/>
    <cellStyle name="Normal 36 2 4" xfId="603" xr:uid="{00000000-0005-0000-0000-000074030000}"/>
    <cellStyle name="Normal 36 2 4 2" xfId="1042" xr:uid="{00000000-0005-0000-0000-000075030000}"/>
    <cellStyle name="Normal 36 2 5" xfId="829" xr:uid="{00000000-0005-0000-0000-000076030000}"/>
    <cellStyle name="Normal 36 2 6" xfId="1264" xr:uid="{00000000-0005-0000-0000-000077030000}"/>
    <cellStyle name="Normal 36 3" xfId="411" xr:uid="{00000000-0005-0000-0000-000078030000}"/>
    <cellStyle name="Normal 36 3 2" xfId="527" xr:uid="{00000000-0005-0000-0000-000079030000}"/>
    <cellStyle name="Normal 36 3 2 2" xfId="738" xr:uid="{00000000-0005-0000-0000-00007A030000}"/>
    <cellStyle name="Normal 36 3 2 2 2" xfId="1177" xr:uid="{00000000-0005-0000-0000-00007B030000}"/>
    <cellStyle name="Normal 36 3 2 3" xfId="966" xr:uid="{00000000-0005-0000-0000-00007C030000}"/>
    <cellStyle name="Normal 36 3 3" xfId="626" xr:uid="{00000000-0005-0000-0000-00007D030000}"/>
    <cellStyle name="Normal 36 3 3 2" xfId="1065" xr:uid="{00000000-0005-0000-0000-00007E030000}"/>
    <cellStyle name="Normal 36 3 4" xfId="853" xr:uid="{00000000-0005-0000-0000-00007F030000}"/>
    <cellStyle name="Normal 36 4" xfId="466" xr:uid="{00000000-0005-0000-0000-000080030000}"/>
    <cellStyle name="Normal 36 4 2" xfId="681" xr:uid="{00000000-0005-0000-0000-000081030000}"/>
    <cellStyle name="Normal 36 4 2 2" xfId="1120" xr:uid="{00000000-0005-0000-0000-000082030000}"/>
    <cellStyle name="Normal 36 4 3" xfId="908" xr:uid="{00000000-0005-0000-0000-000083030000}"/>
    <cellStyle name="Normal 36 5" xfId="487" xr:uid="{00000000-0005-0000-0000-000084030000}"/>
    <cellStyle name="Normal 36 5 2" xfId="698" xr:uid="{00000000-0005-0000-0000-000085030000}"/>
    <cellStyle name="Normal 36 5 2 2" xfId="1137" xr:uid="{00000000-0005-0000-0000-000086030000}"/>
    <cellStyle name="Normal 36 5 3" xfId="926" xr:uid="{00000000-0005-0000-0000-000087030000}"/>
    <cellStyle name="Normal 36 6" xfId="586" xr:uid="{00000000-0005-0000-0000-000088030000}"/>
    <cellStyle name="Normal 36 6 2" xfId="1025" xr:uid="{00000000-0005-0000-0000-000089030000}"/>
    <cellStyle name="Normal 36 7" xfId="810" xr:uid="{00000000-0005-0000-0000-00008A030000}"/>
    <cellStyle name="Normal 36 8" xfId="1245" xr:uid="{00000000-0005-0000-0000-00008B030000}"/>
    <cellStyle name="Normal 37" xfId="20" xr:uid="{00000000-0005-0000-0000-00008C030000}"/>
    <cellStyle name="Normal 37 10" xfId="1232" xr:uid="{00000000-0005-0000-0000-00008D030000}"/>
    <cellStyle name="Normal 37 2" xfId="377" xr:uid="{00000000-0005-0000-0000-00008E030000}"/>
    <cellStyle name="Normal 37 2 2" xfId="418" xr:uid="{00000000-0005-0000-0000-00008F030000}"/>
    <cellStyle name="Normal 37 2 2 2" xfId="534" xr:uid="{00000000-0005-0000-0000-000090030000}"/>
    <cellStyle name="Normal 37 2 2 2 2" xfId="745" xr:uid="{00000000-0005-0000-0000-000091030000}"/>
    <cellStyle name="Normal 37 2 2 2 2 2" xfId="1184" xr:uid="{00000000-0005-0000-0000-000092030000}"/>
    <cellStyle name="Normal 37 2 2 2 3" xfId="973" xr:uid="{00000000-0005-0000-0000-000093030000}"/>
    <cellStyle name="Normal 37 2 2 3" xfId="633" xr:uid="{00000000-0005-0000-0000-000094030000}"/>
    <cellStyle name="Normal 37 2 2 3 2" xfId="1072" xr:uid="{00000000-0005-0000-0000-000095030000}"/>
    <cellStyle name="Normal 37 2 2 4" xfId="860" xr:uid="{00000000-0005-0000-0000-000096030000}"/>
    <cellStyle name="Normal 37 2 3" xfId="494" xr:uid="{00000000-0005-0000-0000-000097030000}"/>
    <cellStyle name="Normal 37 2 3 2" xfId="705" xr:uid="{00000000-0005-0000-0000-000098030000}"/>
    <cellStyle name="Normal 37 2 3 2 2" xfId="1144" xr:uid="{00000000-0005-0000-0000-000099030000}"/>
    <cellStyle name="Normal 37 2 3 3" xfId="933" xr:uid="{00000000-0005-0000-0000-00009A030000}"/>
    <cellStyle name="Normal 37 2 4" xfId="593" xr:uid="{00000000-0005-0000-0000-00009B030000}"/>
    <cellStyle name="Normal 37 2 4 2" xfId="1032" xr:uid="{00000000-0005-0000-0000-00009C030000}"/>
    <cellStyle name="Normal 37 2 5" xfId="819" xr:uid="{00000000-0005-0000-0000-00009D030000}"/>
    <cellStyle name="Normal 37 2 6" xfId="1254" xr:uid="{00000000-0005-0000-0000-00009E030000}"/>
    <cellStyle name="Normal 37 3" xfId="401" xr:uid="{00000000-0005-0000-0000-00009F030000}"/>
    <cellStyle name="Normal 37 3 2" xfId="517" xr:uid="{00000000-0005-0000-0000-0000A0030000}"/>
    <cellStyle name="Normal 37 3 2 2" xfId="728" xr:uid="{00000000-0005-0000-0000-0000A1030000}"/>
    <cellStyle name="Normal 37 3 2 2 2" xfId="1167" xr:uid="{00000000-0005-0000-0000-0000A2030000}"/>
    <cellStyle name="Normal 37 3 2 3" xfId="956" xr:uid="{00000000-0005-0000-0000-0000A3030000}"/>
    <cellStyle name="Normal 37 3 3" xfId="616" xr:uid="{00000000-0005-0000-0000-0000A4030000}"/>
    <cellStyle name="Normal 37 3 3 2" xfId="1055" xr:uid="{00000000-0005-0000-0000-0000A5030000}"/>
    <cellStyle name="Normal 37 3 4" xfId="843" xr:uid="{00000000-0005-0000-0000-0000A6030000}"/>
    <cellStyle name="Normal 37 4" xfId="439" xr:uid="{00000000-0005-0000-0000-0000A7030000}"/>
    <cellStyle name="Normal 37 4 2" xfId="555" xr:uid="{00000000-0005-0000-0000-0000A8030000}"/>
    <cellStyle name="Normal 37 4 2 2" xfId="766" xr:uid="{00000000-0005-0000-0000-0000A9030000}"/>
    <cellStyle name="Normal 37 4 2 2 2" xfId="1205" xr:uid="{00000000-0005-0000-0000-0000AA030000}"/>
    <cellStyle name="Normal 37 4 2 3" xfId="994" xr:uid="{00000000-0005-0000-0000-0000AB030000}"/>
    <cellStyle name="Normal 37 4 3" xfId="654" xr:uid="{00000000-0005-0000-0000-0000AC030000}"/>
    <cellStyle name="Normal 37 4 3 2" xfId="1093" xr:uid="{00000000-0005-0000-0000-0000AD030000}"/>
    <cellStyle name="Normal 37 4 4" xfId="881" xr:uid="{00000000-0005-0000-0000-0000AE030000}"/>
    <cellStyle name="Normal 37 5" xfId="449" xr:uid="{00000000-0005-0000-0000-0000AF030000}"/>
    <cellStyle name="Normal 37 5 2" xfId="565" xr:uid="{00000000-0005-0000-0000-0000B0030000}"/>
    <cellStyle name="Normal 37 5 2 2" xfId="776" xr:uid="{00000000-0005-0000-0000-0000B1030000}"/>
    <cellStyle name="Normal 37 5 2 2 2" xfId="1215" xr:uid="{00000000-0005-0000-0000-0000B2030000}"/>
    <cellStyle name="Normal 37 5 2 3" xfId="1004" xr:uid="{00000000-0005-0000-0000-0000B3030000}"/>
    <cellStyle name="Normal 37 5 3" xfId="664" xr:uid="{00000000-0005-0000-0000-0000B4030000}"/>
    <cellStyle name="Normal 37 5 3 2" xfId="1103" xr:uid="{00000000-0005-0000-0000-0000B5030000}"/>
    <cellStyle name="Normal 37 5 4" xfId="891" xr:uid="{00000000-0005-0000-0000-0000B6030000}"/>
    <cellStyle name="Normal 37 6" xfId="455" xr:uid="{00000000-0005-0000-0000-0000B7030000}"/>
    <cellStyle name="Normal 37 6 2" xfId="670" xr:uid="{00000000-0005-0000-0000-0000B8030000}"/>
    <cellStyle name="Normal 37 6 2 2" xfId="1109" xr:uid="{00000000-0005-0000-0000-0000B9030000}"/>
    <cellStyle name="Normal 37 6 3" xfId="897" xr:uid="{00000000-0005-0000-0000-0000BA030000}"/>
    <cellStyle name="Normal 37 7" xfId="477" xr:uid="{00000000-0005-0000-0000-0000BB030000}"/>
    <cellStyle name="Normal 37 7 2" xfId="688" xr:uid="{00000000-0005-0000-0000-0000BC030000}"/>
    <cellStyle name="Normal 37 7 2 2" xfId="1127" xr:uid="{00000000-0005-0000-0000-0000BD030000}"/>
    <cellStyle name="Normal 37 7 3" xfId="916" xr:uid="{00000000-0005-0000-0000-0000BE030000}"/>
    <cellStyle name="Normal 37 8" xfId="576" xr:uid="{00000000-0005-0000-0000-0000BF030000}"/>
    <cellStyle name="Normal 37 8 2" xfId="1015" xr:uid="{00000000-0005-0000-0000-0000C0030000}"/>
    <cellStyle name="Normal 37 9" xfId="791" xr:uid="{00000000-0005-0000-0000-0000C1030000}"/>
    <cellStyle name="Normal 38" xfId="341" xr:uid="{00000000-0005-0000-0000-0000C2030000}"/>
    <cellStyle name="Normal 38 2" xfId="347" xr:uid="{00000000-0005-0000-0000-0000C3030000}"/>
    <cellStyle name="Normal 39" xfId="344" xr:uid="{00000000-0005-0000-0000-0000C4030000}"/>
    <cellStyle name="Normal 39 2" xfId="354" xr:uid="{00000000-0005-0000-0000-0000C5030000}"/>
    <cellStyle name="Normal 4" xfId="10" xr:uid="{00000000-0005-0000-0000-0000C6030000}"/>
    <cellStyle name="Normal 4 2" xfId="17" xr:uid="{00000000-0005-0000-0000-0000C7030000}"/>
    <cellStyle name="Normal 4 3" xfId="255" xr:uid="{00000000-0005-0000-0000-0000C8030000}"/>
    <cellStyle name="Normal 4 4" xfId="471" xr:uid="{00000000-0005-0000-0000-0000C9030000}"/>
    <cellStyle name="Normal 40" xfId="346" xr:uid="{00000000-0005-0000-0000-0000CA030000}"/>
    <cellStyle name="Normal 41" xfId="388" xr:uid="{00000000-0005-0000-0000-0000CB030000}"/>
    <cellStyle name="Normal 41 2" xfId="429" xr:uid="{00000000-0005-0000-0000-0000CC030000}"/>
    <cellStyle name="Normal 41 2 2" xfId="545" xr:uid="{00000000-0005-0000-0000-0000CD030000}"/>
    <cellStyle name="Normal 41 2 2 2" xfId="756" xr:uid="{00000000-0005-0000-0000-0000CE030000}"/>
    <cellStyle name="Normal 41 2 2 2 2" xfId="1195" xr:uid="{00000000-0005-0000-0000-0000CF030000}"/>
    <cellStyle name="Normal 41 2 2 3" xfId="984" xr:uid="{00000000-0005-0000-0000-0000D0030000}"/>
    <cellStyle name="Normal 41 2 3" xfId="644" xr:uid="{00000000-0005-0000-0000-0000D1030000}"/>
    <cellStyle name="Normal 41 2 3 2" xfId="1083" xr:uid="{00000000-0005-0000-0000-0000D2030000}"/>
    <cellStyle name="Normal 41 2 4" xfId="871" xr:uid="{00000000-0005-0000-0000-0000D3030000}"/>
    <cellStyle name="Normal 41 3" xfId="505" xr:uid="{00000000-0005-0000-0000-0000D4030000}"/>
    <cellStyle name="Normal 41 3 2" xfId="716" xr:uid="{00000000-0005-0000-0000-0000D5030000}"/>
    <cellStyle name="Normal 41 3 2 2" xfId="1155" xr:uid="{00000000-0005-0000-0000-0000D6030000}"/>
    <cellStyle name="Normal 41 3 3" xfId="944" xr:uid="{00000000-0005-0000-0000-0000D7030000}"/>
    <cellStyle name="Normal 41 4" xfId="604" xr:uid="{00000000-0005-0000-0000-0000D8030000}"/>
    <cellStyle name="Normal 41 4 2" xfId="1043" xr:uid="{00000000-0005-0000-0000-0000D9030000}"/>
    <cellStyle name="Normal 41 5" xfId="830" xr:uid="{00000000-0005-0000-0000-0000DA030000}"/>
    <cellStyle name="Normal 41 6" xfId="1265" xr:uid="{00000000-0005-0000-0000-0000DB030000}"/>
    <cellStyle name="Normal 42" xfId="390" xr:uid="{00000000-0005-0000-0000-0000DC030000}"/>
    <cellStyle name="Normal 42 2" xfId="431" xr:uid="{00000000-0005-0000-0000-0000DD030000}"/>
    <cellStyle name="Normal 42 2 2" xfId="547" xr:uid="{00000000-0005-0000-0000-0000DE030000}"/>
    <cellStyle name="Normal 42 2 2 2" xfId="758" xr:uid="{00000000-0005-0000-0000-0000DF030000}"/>
    <cellStyle name="Normal 42 2 2 2 2" xfId="1197" xr:uid="{00000000-0005-0000-0000-0000E0030000}"/>
    <cellStyle name="Normal 42 2 2 3" xfId="986" xr:uid="{00000000-0005-0000-0000-0000E1030000}"/>
    <cellStyle name="Normal 42 2 3" xfId="646" xr:uid="{00000000-0005-0000-0000-0000E2030000}"/>
    <cellStyle name="Normal 42 2 3 2" xfId="1085" xr:uid="{00000000-0005-0000-0000-0000E3030000}"/>
    <cellStyle name="Normal 42 2 4" xfId="873" xr:uid="{00000000-0005-0000-0000-0000E4030000}"/>
    <cellStyle name="Normal 42 3" xfId="507" xr:uid="{00000000-0005-0000-0000-0000E5030000}"/>
    <cellStyle name="Normal 42 3 2" xfId="718" xr:uid="{00000000-0005-0000-0000-0000E6030000}"/>
    <cellStyle name="Normal 42 3 2 2" xfId="1157" xr:uid="{00000000-0005-0000-0000-0000E7030000}"/>
    <cellStyle name="Normal 42 3 3" xfId="946" xr:uid="{00000000-0005-0000-0000-0000E8030000}"/>
    <cellStyle name="Normal 42 4" xfId="606" xr:uid="{00000000-0005-0000-0000-0000E9030000}"/>
    <cellStyle name="Normal 42 4 2" xfId="1045" xr:uid="{00000000-0005-0000-0000-0000EA030000}"/>
    <cellStyle name="Normal 42 5" xfId="832" xr:uid="{00000000-0005-0000-0000-0000EB030000}"/>
    <cellStyle name="Normal 42 6" xfId="1267" xr:uid="{00000000-0005-0000-0000-0000EC030000}"/>
    <cellStyle name="Normal 43" xfId="1270" xr:uid="{00000000-0005-0000-0000-0000ED030000}"/>
    <cellStyle name="Normal 44" xfId="1272" xr:uid="{00000000-0005-0000-0000-0000EE030000}"/>
    <cellStyle name="Normal 44 2" xfId="1273" xr:uid="{00000000-0005-0000-0000-0000EF030000}"/>
    <cellStyle name="Normal 44 3" xfId="1274" xr:uid="{00000000-0005-0000-0000-0000F0030000}"/>
    <cellStyle name="Normal 44 3 2" xfId="1277" xr:uid="{00000000-0005-0000-0000-0000F1030000}"/>
    <cellStyle name="Normal 45" xfId="1275" xr:uid="{00000000-0005-0000-0000-0000F2030000}"/>
    <cellStyle name="Normal 5" xfId="14" xr:uid="{00000000-0005-0000-0000-0000F3030000}"/>
    <cellStyle name="Normal 5 2" xfId="257" xr:uid="{00000000-0005-0000-0000-0000F4030000}"/>
    <cellStyle name="Normal 5 2 2" xfId="258" xr:uid="{00000000-0005-0000-0000-0000F5030000}"/>
    <cellStyle name="Normal 5 2 2 2" xfId="356" xr:uid="{00000000-0005-0000-0000-0000F6030000}"/>
    <cellStyle name="Normal 5 2 3" xfId="355" xr:uid="{00000000-0005-0000-0000-0000F7030000}"/>
    <cellStyle name="Normal 5 3" xfId="259" xr:uid="{00000000-0005-0000-0000-0000F8030000}"/>
    <cellStyle name="Normal 5 3 2" xfId="357" xr:uid="{00000000-0005-0000-0000-0000F9030000}"/>
    <cellStyle name="Normal 5 4" xfId="256" xr:uid="{00000000-0005-0000-0000-0000FA030000}"/>
    <cellStyle name="Normal 6" xfId="11" xr:uid="{00000000-0005-0000-0000-0000FB030000}"/>
    <cellStyle name="Normal 6 10" xfId="785" xr:uid="{00000000-0005-0000-0000-0000FC030000}"/>
    <cellStyle name="Normal 6 11" xfId="1227" xr:uid="{00000000-0005-0000-0000-0000FD030000}"/>
    <cellStyle name="Normal 6 2" xfId="261" xr:uid="{00000000-0005-0000-0000-0000FE030000}"/>
    <cellStyle name="Normal 6 3" xfId="260" xr:uid="{00000000-0005-0000-0000-0000FF030000}"/>
    <cellStyle name="Normal 6 4" xfId="373" xr:uid="{00000000-0005-0000-0000-000000040000}"/>
    <cellStyle name="Normal 6 4 2" xfId="414" xr:uid="{00000000-0005-0000-0000-000001040000}"/>
    <cellStyle name="Normal 6 4 2 2" xfId="530" xr:uid="{00000000-0005-0000-0000-000002040000}"/>
    <cellStyle name="Normal 6 4 2 2 2" xfId="741" xr:uid="{00000000-0005-0000-0000-000003040000}"/>
    <cellStyle name="Normal 6 4 2 2 2 2" xfId="1180" xr:uid="{00000000-0005-0000-0000-000004040000}"/>
    <cellStyle name="Normal 6 4 2 2 3" xfId="969" xr:uid="{00000000-0005-0000-0000-000005040000}"/>
    <cellStyle name="Normal 6 4 2 3" xfId="629" xr:uid="{00000000-0005-0000-0000-000006040000}"/>
    <cellStyle name="Normal 6 4 2 3 2" xfId="1068" xr:uid="{00000000-0005-0000-0000-000007040000}"/>
    <cellStyle name="Normal 6 4 2 4" xfId="856" xr:uid="{00000000-0005-0000-0000-000008040000}"/>
    <cellStyle name="Normal 6 4 3" xfId="490" xr:uid="{00000000-0005-0000-0000-000009040000}"/>
    <cellStyle name="Normal 6 4 3 2" xfId="701" xr:uid="{00000000-0005-0000-0000-00000A040000}"/>
    <cellStyle name="Normal 6 4 3 2 2" xfId="1140" xr:uid="{00000000-0005-0000-0000-00000B040000}"/>
    <cellStyle name="Normal 6 4 3 3" xfId="929" xr:uid="{00000000-0005-0000-0000-00000C040000}"/>
    <cellStyle name="Normal 6 4 4" xfId="589" xr:uid="{00000000-0005-0000-0000-00000D040000}"/>
    <cellStyle name="Normal 6 4 4 2" xfId="1028" xr:uid="{00000000-0005-0000-0000-00000E040000}"/>
    <cellStyle name="Normal 6 4 5" xfId="815" xr:uid="{00000000-0005-0000-0000-00000F040000}"/>
    <cellStyle name="Normal 6 4 6" xfId="1250" xr:uid="{00000000-0005-0000-0000-000010040000}"/>
    <cellStyle name="Normal 6 5" xfId="397" xr:uid="{00000000-0005-0000-0000-000011040000}"/>
    <cellStyle name="Normal 6 5 2" xfId="513" xr:uid="{00000000-0005-0000-0000-000012040000}"/>
    <cellStyle name="Normal 6 5 2 2" xfId="724" xr:uid="{00000000-0005-0000-0000-000013040000}"/>
    <cellStyle name="Normal 6 5 2 2 2" xfId="1163" xr:uid="{00000000-0005-0000-0000-000014040000}"/>
    <cellStyle name="Normal 6 5 2 3" xfId="952" xr:uid="{00000000-0005-0000-0000-000015040000}"/>
    <cellStyle name="Normal 6 5 3" xfId="612" xr:uid="{00000000-0005-0000-0000-000016040000}"/>
    <cellStyle name="Normal 6 5 3 2" xfId="1051" xr:uid="{00000000-0005-0000-0000-000017040000}"/>
    <cellStyle name="Normal 6 5 4" xfId="839" xr:uid="{00000000-0005-0000-0000-000018040000}"/>
    <cellStyle name="Normal 6 6" xfId="434" xr:uid="{00000000-0005-0000-0000-000019040000}"/>
    <cellStyle name="Normal 6 6 2" xfId="550" xr:uid="{00000000-0005-0000-0000-00001A040000}"/>
    <cellStyle name="Normal 6 6 2 2" xfId="761" xr:uid="{00000000-0005-0000-0000-00001B040000}"/>
    <cellStyle name="Normal 6 6 2 2 2" xfId="1200" xr:uid="{00000000-0005-0000-0000-00001C040000}"/>
    <cellStyle name="Normal 6 6 2 3" xfId="989" xr:uid="{00000000-0005-0000-0000-00001D040000}"/>
    <cellStyle name="Normal 6 6 3" xfId="649" xr:uid="{00000000-0005-0000-0000-00001E040000}"/>
    <cellStyle name="Normal 6 6 3 2" xfId="1088" xr:uid="{00000000-0005-0000-0000-00001F040000}"/>
    <cellStyle name="Normal 6 6 4" xfId="876" xr:uid="{00000000-0005-0000-0000-000020040000}"/>
    <cellStyle name="Normal 6 7" xfId="444" xr:uid="{00000000-0005-0000-0000-000021040000}"/>
    <cellStyle name="Normal 6 7 2" xfId="560" xr:uid="{00000000-0005-0000-0000-000022040000}"/>
    <cellStyle name="Normal 6 7 2 2" xfId="771" xr:uid="{00000000-0005-0000-0000-000023040000}"/>
    <cellStyle name="Normal 6 7 2 2 2" xfId="1210" xr:uid="{00000000-0005-0000-0000-000024040000}"/>
    <cellStyle name="Normal 6 7 2 3" xfId="999" xr:uid="{00000000-0005-0000-0000-000025040000}"/>
    <cellStyle name="Normal 6 7 3" xfId="659" xr:uid="{00000000-0005-0000-0000-000026040000}"/>
    <cellStyle name="Normal 6 7 3 2" xfId="1098" xr:uid="{00000000-0005-0000-0000-000027040000}"/>
    <cellStyle name="Normal 6 7 4" xfId="886" xr:uid="{00000000-0005-0000-0000-000028040000}"/>
    <cellStyle name="Normal 6 8" xfId="472" xr:uid="{00000000-0005-0000-0000-000029040000}"/>
    <cellStyle name="Normal 6 8 2" xfId="684" xr:uid="{00000000-0005-0000-0000-00002A040000}"/>
    <cellStyle name="Normal 6 8 2 2" xfId="1123" xr:uid="{00000000-0005-0000-0000-00002B040000}"/>
    <cellStyle name="Normal 6 8 3" xfId="912" xr:uid="{00000000-0005-0000-0000-00002C040000}"/>
    <cellStyle name="Normal 6 9" xfId="572" xr:uid="{00000000-0005-0000-0000-00002D040000}"/>
    <cellStyle name="Normal 6 9 2" xfId="1011" xr:uid="{00000000-0005-0000-0000-00002E040000}"/>
    <cellStyle name="Normal 7" xfId="262" xr:uid="{00000000-0005-0000-0000-00002F040000}"/>
    <cellStyle name="Normal 7 2" xfId="263" xr:uid="{00000000-0005-0000-0000-000030040000}"/>
    <cellStyle name="Normal 7 2 2" xfId="264" xr:uid="{00000000-0005-0000-0000-000031040000}"/>
    <cellStyle name="Normal 7 2 2 2" xfId="360" xr:uid="{00000000-0005-0000-0000-000032040000}"/>
    <cellStyle name="Normal 7 2 3" xfId="359" xr:uid="{00000000-0005-0000-0000-000033040000}"/>
    <cellStyle name="Normal 7 3" xfId="265" xr:uid="{00000000-0005-0000-0000-000034040000}"/>
    <cellStyle name="Normal 7 3 2" xfId="361" xr:uid="{00000000-0005-0000-0000-000035040000}"/>
    <cellStyle name="Normal 7 4" xfId="358" xr:uid="{00000000-0005-0000-0000-000036040000}"/>
    <cellStyle name="Normal 8" xfId="266" xr:uid="{00000000-0005-0000-0000-000037040000}"/>
    <cellStyle name="Normal 8 2" xfId="267" xr:uid="{00000000-0005-0000-0000-000038040000}"/>
    <cellStyle name="Normal 8 3" xfId="268" xr:uid="{00000000-0005-0000-0000-000039040000}"/>
    <cellStyle name="Normal 8 3 2" xfId="269" xr:uid="{00000000-0005-0000-0000-00003A040000}"/>
    <cellStyle name="Normal 8 3 2 2" xfId="364" xr:uid="{00000000-0005-0000-0000-00003B040000}"/>
    <cellStyle name="Normal 8 3 3" xfId="363" xr:uid="{00000000-0005-0000-0000-00003C040000}"/>
    <cellStyle name="Normal 8 4" xfId="270" xr:uid="{00000000-0005-0000-0000-00003D040000}"/>
    <cellStyle name="Normal 8 4 2" xfId="365" xr:uid="{00000000-0005-0000-0000-00003E040000}"/>
    <cellStyle name="Normal 8 5" xfId="362" xr:uid="{00000000-0005-0000-0000-00003F040000}"/>
    <cellStyle name="Normal 9" xfId="271" xr:uid="{00000000-0005-0000-0000-000040040000}"/>
    <cellStyle name="Note 10" xfId="272" xr:uid="{00000000-0005-0000-0000-000041040000}"/>
    <cellStyle name="Note 10 2" xfId="273" xr:uid="{00000000-0005-0000-0000-000042040000}"/>
    <cellStyle name="Note 11" xfId="274" xr:uid="{00000000-0005-0000-0000-000043040000}"/>
    <cellStyle name="Note 11 2" xfId="275" xr:uid="{00000000-0005-0000-0000-000044040000}"/>
    <cellStyle name="Note 12" xfId="276" xr:uid="{00000000-0005-0000-0000-000045040000}"/>
    <cellStyle name="Note 12 2" xfId="277" xr:uid="{00000000-0005-0000-0000-000046040000}"/>
    <cellStyle name="Note 13" xfId="278" xr:uid="{00000000-0005-0000-0000-000047040000}"/>
    <cellStyle name="Note 13 2" xfId="279" xr:uid="{00000000-0005-0000-0000-000048040000}"/>
    <cellStyle name="Note 14" xfId="280" xr:uid="{00000000-0005-0000-0000-000049040000}"/>
    <cellStyle name="Note 14 2" xfId="281" xr:uid="{00000000-0005-0000-0000-00004A040000}"/>
    <cellStyle name="Note 15" xfId="282" xr:uid="{00000000-0005-0000-0000-00004B040000}"/>
    <cellStyle name="Note 16" xfId="283" xr:uid="{00000000-0005-0000-0000-00004C040000}"/>
    <cellStyle name="Note 17" xfId="284" xr:uid="{00000000-0005-0000-0000-00004D040000}"/>
    <cellStyle name="Note 18" xfId="285" xr:uid="{00000000-0005-0000-0000-00004E040000}"/>
    <cellStyle name="Note 2" xfId="286" xr:uid="{00000000-0005-0000-0000-00004F040000}"/>
    <cellStyle name="Note 2 2" xfId="287" xr:uid="{00000000-0005-0000-0000-000050040000}"/>
    <cellStyle name="Note 2 3" xfId="288" xr:uid="{00000000-0005-0000-0000-000051040000}"/>
    <cellStyle name="Note 3" xfId="289" xr:uid="{00000000-0005-0000-0000-000052040000}"/>
    <cellStyle name="Note 3 2" xfId="290" xr:uid="{00000000-0005-0000-0000-000053040000}"/>
    <cellStyle name="Note 4" xfId="291" xr:uid="{00000000-0005-0000-0000-000054040000}"/>
    <cellStyle name="Note 4 2" xfId="292" xr:uid="{00000000-0005-0000-0000-000055040000}"/>
    <cellStyle name="Note 5" xfId="293" xr:uid="{00000000-0005-0000-0000-000056040000}"/>
    <cellStyle name="Note 5 2" xfId="294" xr:uid="{00000000-0005-0000-0000-000057040000}"/>
    <cellStyle name="Note 6" xfId="295" xr:uid="{00000000-0005-0000-0000-000058040000}"/>
    <cellStyle name="Note 6 2" xfId="296" xr:uid="{00000000-0005-0000-0000-000059040000}"/>
    <cellStyle name="Note 7" xfId="297" xr:uid="{00000000-0005-0000-0000-00005A040000}"/>
    <cellStyle name="Note 7 2" xfId="298" xr:uid="{00000000-0005-0000-0000-00005B040000}"/>
    <cellStyle name="Note 8" xfId="299" xr:uid="{00000000-0005-0000-0000-00005C040000}"/>
    <cellStyle name="Note 8 2" xfId="300" xr:uid="{00000000-0005-0000-0000-00005D040000}"/>
    <cellStyle name="Note 9" xfId="301" xr:uid="{00000000-0005-0000-0000-00005E040000}"/>
    <cellStyle name="Note 9 2" xfId="302" xr:uid="{00000000-0005-0000-0000-00005F040000}"/>
    <cellStyle name="Output 2" xfId="303" xr:uid="{00000000-0005-0000-0000-000060040000}"/>
    <cellStyle name="Output 3" xfId="304" xr:uid="{00000000-0005-0000-0000-000061040000}"/>
    <cellStyle name="Output 4" xfId="305" xr:uid="{00000000-0005-0000-0000-000062040000}"/>
    <cellStyle name="Output 5" xfId="306" xr:uid="{00000000-0005-0000-0000-000063040000}"/>
    <cellStyle name="Output 6" xfId="307" xr:uid="{00000000-0005-0000-0000-000064040000}"/>
    <cellStyle name="Percent" xfId="1" builtinId="5"/>
    <cellStyle name="Percent 2" xfId="8" xr:uid="{00000000-0005-0000-0000-000066040000}"/>
    <cellStyle name="Percent 2 2" xfId="19" xr:uid="{00000000-0005-0000-0000-000067040000}"/>
    <cellStyle name="Percent 2 2 2" xfId="308" xr:uid="{00000000-0005-0000-0000-000068040000}"/>
    <cellStyle name="Percent 2 2 3" xfId="476" xr:uid="{00000000-0005-0000-0000-000069040000}"/>
    <cellStyle name="Percent 2 3" xfId="24" xr:uid="{00000000-0005-0000-0000-00006A040000}"/>
    <cellStyle name="Percent 2 3 2" xfId="381" xr:uid="{00000000-0005-0000-0000-00006B040000}"/>
    <cellStyle name="Percent 2 3 2 2" xfId="422" xr:uid="{00000000-0005-0000-0000-00006C040000}"/>
    <cellStyle name="Percent 2 3 2 2 2" xfId="538" xr:uid="{00000000-0005-0000-0000-00006D040000}"/>
    <cellStyle name="Percent 2 3 2 2 2 2" xfId="749" xr:uid="{00000000-0005-0000-0000-00006E040000}"/>
    <cellStyle name="Percent 2 3 2 2 2 2 2" xfId="1188" xr:uid="{00000000-0005-0000-0000-00006F040000}"/>
    <cellStyle name="Percent 2 3 2 2 2 3" xfId="977" xr:uid="{00000000-0005-0000-0000-000070040000}"/>
    <cellStyle name="Percent 2 3 2 2 3" xfId="637" xr:uid="{00000000-0005-0000-0000-000071040000}"/>
    <cellStyle name="Percent 2 3 2 2 3 2" xfId="1076" xr:uid="{00000000-0005-0000-0000-000072040000}"/>
    <cellStyle name="Percent 2 3 2 2 4" xfId="864" xr:uid="{00000000-0005-0000-0000-000073040000}"/>
    <cellStyle name="Percent 2 3 2 3" xfId="498" xr:uid="{00000000-0005-0000-0000-000074040000}"/>
    <cellStyle name="Percent 2 3 2 3 2" xfId="709" xr:uid="{00000000-0005-0000-0000-000075040000}"/>
    <cellStyle name="Percent 2 3 2 3 2 2" xfId="1148" xr:uid="{00000000-0005-0000-0000-000076040000}"/>
    <cellStyle name="Percent 2 3 2 3 3" xfId="937" xr:uid="{00000000-0005-0000-0000-000077040000}"/>
    <cellStyle name="Percent 2 3 2 4" xfId="597" xr:uid="{00000000-0005-0000-0000-000078040000}"/>
    <cellStyle name="Percent 2 3 2 4 2" xfId="1036" xr:uid="{00000000-0005-0000-0000-000079040000}"/>
    <cellStyle name="Percent 2 3 2 5" xfId="823" xr:uid="{00000000-0005-0000-0000-00007A040000}"/>
    <cellStyle name="Percent 2 3 2 6" xfId="1258" xr:uid="{00000000-0005-0000-0000-00007B040000}"/>
    <cellStyle name="Percent 2 3 3" xfId="405" xr:uid="{00000000-0005-0000-0000-00007C040000}"/>
    <cellStyle name="Percent 2 3 3 2" xfId="521" xr:uid="{00000000-0005-0000-0000-00007D040000}"/>
    <cellStyle name="Percent 2 3 3 2 2" xfId="732" xr:uid="{00000000-0005-0000-0000-00007E040000}"/>
    <cellStyle name="Percent 2 3 3 2 2 2" xfId="1171" xr:uid="{00000000-0005-0000-0000-00007F040000}"/>
    <cellStyle name="Percent 2 3 3 2 3" xfId="960" xr:uid="{00000000-0005-0000-0000-000080040000}"/>
    <cellStyle name="Percent 2 3 3 3" xfId="620" xr:uid="{00000000-0005-0000-0000-000081040000}"/>
    <cellStyle name="Percent 2 3 3 3 2" xfId="1059" xr:uid="{00000000-0005-0000-0000-000082040000}"/>
    <cellStyle name="Percent 2 3 3 4" xfId="847" xr:uid="{00000000-0005-0000-0000-000083040000}"/>
    <cellStyle name="Percent 2 3 4" xfId="443" xr:uid="{00000000-0005-0000-0000-000084040000}"/>
    <cellStyle name="Percent 2 3 4 2" xfId="559" xr:uid="{00000000-0005-0000-0000-000085040000}"/>
    <cellStyle name="Percent 2 3 4 2 2" xfId="770" xr:uid="{00000000-0005-0000-0000-000086040000}"/>
    <cellStyle name="Percent 2 3 4 2 2 2" xfId="1209" xr:uid="{00000000-0005-0000-0000-000087040000}"/>
    <cellStyle name="Percent 2 3 4 2 3" xfId="998" xr:uid="{00000000-0005-0000-0000-000088040000}"/>
    <cellStyle name="Percent 2 3 4 3" xfId="658" xr:uid="{00000000-0005-0000-0000-000089040000}"/>
    <cellStyle name="Percent 2 3 4 3 2" xfId="1097" xr:uid="{00000000-0005-0000-0000-00008A040000}"/>
    <cellStyle name="Percent 2 3 4 4" xfId="885" xr:uid="{00000000-0005-0000-0000-00008B040000}"/>
    <cellStyle name="Percent 2 3 5" xfId="453" xr:uid="{00000000-0005-0000-0000-00008C040000}"/>
    <cellStyle name="Percent 2 3 5 2" xfId="569" xr:uid="{00000000-0005-0000-0000-00008D040000}"/>
    <cellStyle name="Percent 2 3 5 2 2" xfId="780" xr:uid="{00000000-0005-0000-0000-00008E040000}"/>
    <cellStyle name="Percent 2 3 5 2 2 2" xfId="1219" xr:uid="{00000000-0005-0000-0000-00008F040000}"/>
    <cellStyle name="Percent 2 3 5 2 3" xfId="1008" xr:uid="{00000000-0005-0000-0000-000090040000}"/>
    <cellStyle name="Percent 2 3 5 3" xfId="668" xr:uid="{00000000-0005-0000-0000-000091040000}"/>
    <cellStyle name="Percent 2 3 5 3 2" xfId="1107" xr:uid="{00000000-0005-0000-0000-000092040000}"/>
    <cellStyle name="Percent 2 3 5 4" xfId="895" xr:uid="{00000000-0005-0000-0000-000093040000}"/>
    <cellStyle name="Percent 2 3 6" xfId="481" xr:uid="{00000000-0005-0000-0000-000094040000}"/>
    <cellStyle name="Percent 2 3 6 2" xfId="692" xr:uid="{00000000-0005-0000-0000-000095040000}"/>
    <cellStyle name="Percent 2 3 6 2 2" xfId="1131" xr:uid="{00000000-0005-0000-0000-000096040000}"/>
    <cellStyle name="Percent 2 3 6 3" xfId="920" xr:uid="{00000000-0005-0000-0000-000097040000}"/>
    <cellStyle name="Percent 2 3 7" xfId="580" xr:uid="{00000000-0005-0000-0000-000098040000}"/>
    <cellStyle name="Percent 2 3 7 2" xfId="1019" xr:uid="{00000000-0005-0000-0000-000099040000}"/>
    <cellStyle name="Percent 2 3 8" xfId="795" xr:uid="{00000000-0005-0000-0000-00009A040000}"/>
    <cellStyle name="Percent 2 3 9" xfId="1236" xr:uid="{00000000-0005-0000-0000-00009B040000}"/>
    <cellStyle name="Percent 2 4" xfId="459" xr:uid="{00000000-0005-0000-0000-00009C040000}"/>
    <cellStyle name="Percent 2 4 2" xfId="674" xr:uid="{00000000-0005-0000-0000-00009D040000}"/>
    <cellStyle name="Percent 2 4 2 2" xfId="1113" xr:uid="{00000000-0005-0000-0000-00009E040000}"/>
    <cellStyle name="Percent 2 4 3" xfId="901" xr:uid="{00000000-0005-0000-0000-00009F040000}"/>
    <cellStyle name="Percent 2 5" xfId="469" xr:uid="{00000000-0005-0000-0000-0000A0040000}"/>
    <cellStyle name="Percent 20" xfId="309" xr:uid="{00000000-0005-0000-0000-0000A1040000}"/>
    <cellStyle name="Percent 21" xfId="310" xr:uid="{00000000-0005-0000-0000-0000A2040000}"/>
    <cellStyle name="Percent 22" xfId="311" xr:uid="{00000000-0005-0000-0000-0000A3040000}"/>
    <cellStyle name="Percent 23" xfId="312" xr:uid="{00000000-0005-0000-0000-0000A4040000}"/>
    <cellStyle name="Percent 24" xfId="313" xr:uid="{00000000-0005-0000-0000-0000A5040000}"/>
    <cellStyle name="Percent 25" xfId="314" xr:uid="{00000000-0005-0000-0000-0000A6040000}"/>
    <cellStyle name="Percent 3" xfId="315" xr:uid="{00000000-0005-0000-0000-0000A7040000}"/>
    <cellStyle name="Percent 3 2" xfId="316" xr:uid="{00000000-0005-0000-0000-0000A8040000}"/>
    <cellStyle name="Percent 3 2 2" xfId="367" xr:uid="{00000000-0005-0000-0000-0000A9040000}"/>
    <cellStyle name="Percent 3 3" xfId="366" xr:uid="{00000000-0005-0000-0000-0000AA040000}"/>
    <cellStyle name="Percent 4" xfId="317" xr:uid="{00000000-0005-0000-0000-0000AB040000}"/>
    <cellStyle name="Percent 4 2" xfId="318" xr:uid="{00000000-0005-0000-0000-0000AC040000}"/>
    <cellStyle name="Percent 4 2 2" xfId="369" xr:uid="{00000000-0005-0000-0000-0000AD040000}"/>
    <cellStyle name="Percent 4 3" xfId="368" xr:uid="{00000000-0005-0000-0000-0000AE040000}"/>
    <cellStyle name="Percent 5" xfId="319" xr:uid="{00000000-0005-0000-0000-0000AF040000}"/>
    <cellStyle name="Percent 6" xfId="320" xr:uid="{00000000-0005-0000-0000-0000B0040000}"/>
    <cellStyle name="Percent 7" xfId="321" xr:uid="{00000000-0005-0000-0000-0000B1040000}"/>
    <cellStyle name="Percent 8" xfId="22" xr:uid="{00000000-0005-0000-0000-0000B2040000}"/>
    <cellStyle name="Percent 8 10" xfId="793" xr:uid="{00000000-0005-0000-0000-0000B3040000}"/>
    <cellStyle name="Percent 8 11" xfId="1234" xr:uid="{00000000-0005-0000-0000-0000B4040000}"/>
    <cellStyle name="Percent 8 2" xfId="342" xr:uid="{00000000-0005-0000-0000-0000B5040000}"/>
    <cellStyle name="Percent 8 3" xfId="379" xr:uid="{00000000-0005-0000-0000-0000B6040000}"/>
    <cellStyle name="Percent 8 3 2" xfId="420" xr:uid="{00000000-0005-0000-0000-0000B7040000}"/>
    <cellStyle name="Percent 8 3 2 2" xfId="536" xr:uid="{00000000-0005-0000-0000-0000B8040000}"/>
    <cellStyle name="Percent 8 3 2 2 2" xfId="747" xr:uid="{00000000-0005-0000-0000-0000B9040000}"/>
    <cellStyle name="Percent 8 3 2 2 2 2" xfId="1186" xr:uid="{00000000-0005-0000-0000-0000BA040000}"/>
    <cellStyle name="Percent 8 3 2 2 3" xfId="975" xr:uid="{00000000-0005-0000-0000-0000BB040000}"/>
    <cellStyle name="Percent 8 3 2 3" xfId="635" xr:uid="{00000000-0005-0000-0000-0000BC040000}"/>
    <cellStyle name="Percent 8 3 2 3 2" xfId="1074" xr:uid="{00000000-0005-0000-0000-0000BD040000}"/>
    <cellStyle name="Percent 8 3 2 4" xfId="862" xr:uid="{00000000-0005-0000-0000-0000BE040000}"/>
    <cellStyle name="Percent 8 3 3" xfId="496" xr:uid="{00000000-0005-0000-0000-0000BF040000}"/>
    <cellStyle name="Percent 8 3 3 2" xfId="707" xr:uid="{00000000-0005-0000-0000-0000C0040000}"/>
    <cellStyle name="Percent 8 3 3 2 2" xfId="1146" xr:uid="{00000000-0005-0000-0000-0000C1040000}"/>
    <cellStyle name="Percent 8 3 3 3" xfId="935" xr:uid="{00000000-0005-0000-0000-0000C2040000}"/>
    <cellStyle name="Percent 8 3 4" xfId="595" xr:uid="{00000000-0005-0000-0000-0000C3040000}"/>
    <cellStyle name="Percent 8 3 4 2" xfId="1034" xr:uid="{00000000-0005-0000-0000-0000C4040000}"/>
    <cellStyle name="Percent 8 3 5" xfId="821" xr:uid="{00000000-0005-0000-0000-0000C5040000}"/>
    <cellStyle name="Percent 8 3 6" xfId="1256" xr:uid="{00000000-0005-0000-0000-0000C6040000}"/>
    <cellStyle name="Percent 8 4" xfId="403" xr:uid="{00000000-0005-0000-0000-0000C7040000}"/>
    <cellStyle name="Percent 8 4 2" xfId="519" xr:uid="{00000000-0005-0000-0000-0000C8040000}"/>
    <cellStyle name="Percent 8 4 2 2" xfId="730" xr:uid="{00000000-0005-0000-0000-0000C9040000}"/>
    <cellStyle name="Percent 8 4 2 2 2" xfId="1169" xr:uid="{00000000-0005-0000-0000-0000CA040000}"/>
    <cellStyle name="Percent 8 4 2 3" xfId="958" xr:uid="{00000000-0005-0000-0000-0000CB040000}"/>
    <cellStyle name="Percent 8 4 3" xfId="618" xr:uid="{00000000-0005-0000-0000-0000CC040000}"/>
    <cellStyle name="Percent 8 4 3 2" xfId="1057" xr:uid="{00000000-0005-0000-0000-0000CD040000}"/>
    <cellStyle name="Percent 8 4 4" xfId="845" xr:uid="{00000000-0005-0000-0000-0000CE040000}"/>
    <cellStyle name="Percent 8 5" xfId="441" xr:uid="{00000000-0005-0000-0000-0000CF040000}"/>
    <cellStyle name="Percent 8 5 2" xfId="557" xr:uid="{00000000-0005-0000-0000-0000D0040000}"/>
    <cellStyle name="Percent 8 5 2 2" xfId="768" xr:uid="{00000000-0005-0000-0000-0000D1040000}"/>
    <cellStyle name="Percent 8 5 2 2 2" xfId="1207" xr:uid="{00000000-0005-0000-0000-0000D2040000}"/>
    <cellStyle name="Percent 8 5 2 3" xfId="996" xr:uid="{00000000-0005-0000-0000-0000D3040000}"/>
    <cellStyle name="Percent 8 5 3" xfId="656" xr:uid="{00000000-0005-0000-0000-0000D4040000}"/>
    <cellStyle name="Percent 8 5 3 2" xfId="1095" xr:uid="{00000000-0005-0000-0000-0000D5040000}"/>
    <cellStyle name="Percent 8 5 4" xfId="883" xr:uid="{00000000-0005-0000-0000-0000D6040000}"/>
    <cellStyle name="Percent 8 6" xfId="451" xr:uid="{00000000-0005-0000-0000-0000D7040000}"/>
    <cellStyle name="Percent 8 6 2" xfId="567" xr:uid="{00000000-0005-0000-0000-0000D8040000}"/>
    <cellStyle name="Percent 8 6 2 2" xfId="778" xr:uid="{00000000-0005-0000-0000-0000D9040000}"/>
    <cellStyle name="Percent 8 6 2 2 2" xfId="1217" xr:uid="{00000000-0005-0000-0000-0000DA040000}"/>
    <cellStyle name="Percent 8 6 2 3" xfId="1006" xr:uid="{00000000-0005-0000-0000-0000DB040000}"/>
    <cellStyle name="Percent 8 6 3" xfId="666" xr:uid="{00000000-0005-0000-0000-0000DC040000}"/>
    <cellStyle name="Percent 8 6 3 2" xfId="1105" xr:uid="{00000000-0005-0000-0000-0000DD040000}"/>
    <cellStyle name="Percent 8 6 4" xfId="893" xr:uid="{00000000-0005-0000-0000-0000DE040000}"/>
    <cellStyle name="Percent 8 7" xfId="457" xr:uid="{00000000-0005-0000-0000-0000DF040000}"/>
    <cellStyle name="Percent 8 7 2" xfId="672" xr:uid="{00000000-0005-0000-0000-0000E0040000}"/>
    <cellStyle name="Percent 8 7 2 2" xfId="1111" xr:uid="{00000000-0005-0000-0000-0000E1040000}"/>
    <cellStyle name="Percent 8 7 3" xfId="899" xr:uid="{00000000-0005-0000-0000-0000E2040000}"/>
    <cellStyle name="Percent 8 8" xfId="479" xr:uid="{00000000-0005-0000-0000-0000E3040000}"/>
    <cellStyle name="Percent 8 8 2" xfId="690" xr:uid="{00000000-0005-0000-0000-0000E4040000}"/>
    <cellStyle name="Percent 8 8 2 2" xfId="1129" xr:uid="{00000000-0005-0000-0000-0000E5040000}"/>
    <cellStyle name="Percent 8 8 3" xfId="918" xr:uid="{00000000-0005-0000-0000-0000E6040000}"/>
    <cellStyle name="Percent 8 9" xfId="578" xr:uid="{00000000-0005-0000-0000-0000E7040000}"/>
    <cellStyle name="Percent 8 9 2" xfId="1017" xr:uid="{00000000-0005-0000-0000-0000E8040000}"/>
    <cellStyle name="Percent 9" xfId="345" xr:uid="{00000000-0005-0000-0000-0000E9040000}"/>
    <cellStyle name="Percent 9 2" xfId="370" xr:uid="{00000000-0005-0000-0000-0000EA040000}"/>
    <cellStyle name="Procent 2" xfId="322" xr:uid="{00000000-0005-0000-0000-0000EB040000}"/>
    <cellStyle name="ReportData" xfId="323" xr:uid="{00000000-0005-0000-0000-0000EC040000}"/>
    <cellStyle name="Title 2" xfId="324" xr:uid="{00000000-0005-0000-0000-0000ED040000}"/>
    <cellStyle name="Title 3" xfId="325" xr:uid="{00000000-0005-0000-0000-0000EE040000}"/>
    <cellStyle name="Title 4" xfId="326" xr:uid="{00000000-0005-0000-0000-0000EF040000}"/>
    <cellStyle name="Title 5" xfId="327" xr:uid="{00000000-0005-0000-0000-0000F0040000}"/>
    <cellStyle name="Title 6" xfId="328" xr:uid="{00000000-0005-0000-0000-0000F1040000}"/>
    <cellStyle name="Total 2" xfId="329" xr:uid="{00000000-0005-0000-0000-0000F2040000}"/>
    <cellStyle name="Total 3" xfId="330" xr:uid="{00000000-0005-0000-0000-0000F3040000}"/>
    <cellStyle name="Total 4" xfId="331" xr:uid="{00000000-0005-0000-0000-0000F4040000}"/>
    <cellStyle name="Total 5" xfId="332" xr:uid="{00000000-0005-0000-0000-0000F5040000}"/>
    <cellStyle name="Total 6" xfId="333" xr:uid="{00000000-0005-0000-0000-0000F6040000}"/>
    <cellStyle name="Tusental (0)_SystemDel" xfId="334" xr:uid="{00000000-0005-0000-0000-0000F7040000}"/>
    <cellStyle name="Valuta (0)_SystemDel" xfId="335" xr:uid="{00000000-0005-0000-0000-0000F8040000}"/>
    <cellStyle name="Warning Text 2" xfId="336" xr:uid="{00000000-0005-0000-0000-0000F9040000}"/>
    <cellStyle name="Warning Text 3" xfId="337" xr:uid="{00000000-0005-0000-0000-0000FA040000}"/>
    <cellStyle name="Warning Text 4" xfId="338" xr:uid="{00000000-0005-0000-0000-0000FB040000}"/>
    <cellStyle name="Warning Text 5" xfId="339" xr:uid="{00000000-0005-0000-0000-0000FC040000}"/>
    <cellStyle name="Warning Text 6" xfId="340" xr:uid="{00000000-0005-0000-0000-0000FD040000}"/>
  </cellStyles>
  <dxfs count="0"/>
  <tableStyles count="0" defaultTableStyle="TableStyleMedium2" defaultPivotStyle="PivotStyleLight16"/>
  <colors>
    <mruColors>
      <color rgb="FF0069AA"/>
      <color rgb="FF62B5E5"/>
      <color rgb="FFEEF7FD"/>
      <color rgb="FF004B96"/>
      <color rgb="FF40C1AC"/>
      <color rgb="FFD9F2FF"/>
      <color rgb="FFDAEEF3"/>
      <color rgb="FF8194DD"/>
      <color rgb="FFA7A9AC"/>
      <color rgb="FF0038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8" Type="http://schemas.openxmlformats.org/officeDocument/2006/relationships/hyperlink" Target="#'&#1575;&#1604;&#1605;&#1604;&#1581;&#1602; &#1575;&#1604;&#1575;&#1581;&#1589;&#1575;&#1574;&#1610; '!A1"/><Relationship Id="rId3" Type="http://schemas.openxmlformats.org/officeDocument/2006/relationships/hyperlink" Target="#'((10))'!D11"/><Relationship Id="rId7"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hyperlink" Target="#'((8))'!D11"/><Relationship Id="rId6" Type="http://schemas.openxmlformats.org/officeDocument/2006/relationships/image" Target="../media/image2.gif"/><Relationship Id="rId5" Type="http://schemas.openxmlformats.org/officeDocument/2006/relationships/image" Target="../media/image1.jpeg"/><Relationship Id="rId4" Type="http://schemas.openxmlformats.org/officeDocument/2006/relationships/image" Target="../media/image3.png"/><Relationship Id="rId9" Type="http://schemas.openxmlformats.org/officeDocument/2006/relationships/image" Target="../media/image5.png"/></Relationships>
</file>

<file path=xl/drawings/_rels/drawing11.xml.rels><?xml version="1.0" encoding="UTF-8" standalone="yes"?>
<Relationships xmlns="http://schemas.openxmlformats.org/package/2006/relationships"><Relationship Id="rId8" Type="http://schemas.openxmlformats.org/officeDocument/2006/relationships/hyperlink" Target="#'&#1575;&#1604;&#1605;&#1604;&#1581;&#1602; &#1575;&#1604;&#1575;&#1581;&#1589;&#1575;&#1574;&#1610; '!A1"/><Relationship Id="rId3" Type="http://schemas.openxmlformats.org/officeDocument/2006/relationships/hyperlink" Target="#'((11))'!D11"/><Relationship Id="rId7"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hyperlink" Target="#'((9))'!D11"/><Relationship Id="rId6" Type="http://schemas.openxmlformats.org/officeDocument/2006/relationships/image" Target="../media/image2.gif"/><Relationship Id="rId5" Type="http://schemas.openxmlformats.org/officeDocument/2006/relationships/image" Target="../media/image1.jpeg"/><Relationship Id="rId4" Type="http://schemas.openxmlformats.org/officeDocument/2006/relationships/image" Target="../media/image7.png"/><Relationship Id="rId9" Type="http://schemas.openxmlformats.org/officeDocument/2006/relationships/image" Target="../media/image5.png"/></Relationships>
</file>

<file path=xl/drawings/_rels/drawing12.xml.rels><?xml version="1.0" encoding="UTF-8" standalone="yes"?>
<Relationships xmlns="http://schemas.openxmlformats.org/package/2006/relationships"><Relationship Id="rId8" Type="http://schemas.openxmlformats.org/officeDocument/2006/relationships/hyperlink" Target="#'&#1575;&#1604;&#1605;&#1604;&#1581;&#1602; &#1575;&#1604;&#1575;&#1581;&#1589;&#1575;&#1574;&#1610; '!A1"/><Relationship Id="rId3" Type="http://schemas.openxmlformats.org/officeDocument/2006/relationships/hyperlink" Target="#'((12))'!D11"/><Relationship Id="rId7"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hyperlink" Target="#'((10))'!D11"/><Relationship Id="rId6" Type="http://schemas.openxmlformats.org/officeDocument/2006/relationships/image" Target="../media/image2.gif"/><Relationship Id="rId5" Type="http://schemas.openxmlformats.org/officeDocument/2006/relationships/image" Target="../media/image1.jpeg"/><Relationship Id="rId4" Type="http://schemas.openxmlformats.org/officeDocument/2006/relationships/image" Target="../media/image3.png"/><Relationship Id="rId9" Type="http://schemas.openxmlformats.org/officeDocument/2006/relationships/image" Target="../media/image5.png"/></Relationships>
</file>

<file path=xl/drawings/_rels/drawing13.xml.rels><?xml version="1.0" encoding="UTF-8" standalone="yes"?>
<Relationships xmlns="http://schemas.openxmlformats.org/package/2006/relationships"><Relationship Id="rId8" Type="http://schemas.openxmlformats.org/officeDocument/2006/relationships/hyperlink" Target="#'&#1575;&#1604;&#1605;&#1604;&#1581;&#1602; &#1575;&#1604;&#1575;&#1581;&#1589;&#1575;&#1574;&#1610; '!A1"/><Relationship Id="rId3" Type="http://schemas.openxmlformats.org/officeDocument/2006/relationships/hyperlink" Target="#'((13))'!D11"/><Relationship Id="rId7"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hyperlink" Target="#'((11))'!D11"/><Relationship Id="rId6" Type="http://schemas.openxmlformats.org/officeDocument/2006/relationships/image" Target="../media/image2.gif"/><Relationship Id="rId5" Type="http://schemas.openxmlformats.org/officeDocument/2006/relationships/image" Target="../media/image1.jpeg"/><Relationship Id="rId4" Type="http://schemas.openxmlformats.org/officeDocument/2006/relationships/image" Target="../media/image3.png"/><Relationship Id="rId9" Type="http://schemas.openxmlformats.org/officeDocument/2006/relationships/image" Target="../media/image5.png"/></Relationships>
</file>

<file path=xl/drawings/_rels/drawing14.xml.rels><?xml version="1.0" encoding="UTF-8" standalone="yes"?>
<Relationships xmlns="http://schemas.openxmlformats.org/package/2006/relationships"><Relationship Id="rId8" Type="http://schemas.openxmlformats.org/officeDocument/2006/relationships/hyperlink" Target="#'&#1575;&#1604;&#1605;&#1604;&#1581;&#1602; &#1575;&#1604;&#1575;&#1581;&#1589;&#1575;&#1574;&#1610; '!A1"/><Relationship Id="rId3" Type="http://schemas.openxmlformats.org/officeDocument/2006/relationships/hyperlink" Target="#'((14))'!D11"/><Relationship Id="rId7"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hyperlink" Target="#'((12))'!D11"/><Relationship Id="rId6" Type="http://schemas.openxmlformats.org/officeDocument/2006/relationships/image" Target="../media/image2.gif"/><Relationship Id="rId5" Type="http://schemas.openxmlformats.org/officeDocument/2006/relationships/image" Target="../media/image1.jpeg"/><Relationship Id="rId4" Type="http://schemas.openxmlformats.org/officeDocument/2006/relationships/image" Target="../media/image3.png"/><Relationship Id="rId9" Type="http://schemas.openxmlformats.org/officeDocument/2006/relationships/image" Target="../media/image5.png"/></Relationships>
</file>

<file path=xl/drawings/_rels/drawing15.xml.rels><?xml version="1.0" encoding="UTF-8" standalone="yes"?>
<Relationships xmlns="http://schemas.openxmlformats.org/package/2006/relationships"><Relationship Id="rId8" Type="http://schemas.openxmlformats.org/officeDocument/2006/relationships/hyperlink" Target="#'&#1575;&#1604;&#1605;&#1604;&#1581;&#1602; &#1575;&#1604;&#1575;&#1581;&#1589;&#1575;&#1574;&#1610; '!A1"/><Relationship Id="rId3" Type="http://schemas.openxmlformats.org/officeDocument/2006/relationships/hyperlink" Target="#'((15))'!D11"/><Relationship Id="rId7"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hyperlink" Target="#'((13))'!D11"/><Relationship Id="rId6" Type="http://schemas.openxmlformats.org/officeDocument/2006/relationships/image" Target="../media/image2.gif"/><Relationship Id="rId5" Type="http://schemas.openxmlformats.org/officeDocument/2006/relationships/image" Target="../media/image1.jpeg"/><Relationship Id="rId4" Type="http://schemas.openxmlformats.org/officeDocument/2006/relationships/image" Target="../media/image3.png"/><Relationship Id="rId9" Type="http://schemas.openxmlformats.org/officeDocument/2006/relationships/image" Target="../media/image5.png"/></Relationships>
</file>

<file path=xl/drawings/_rels/drawing16.xml.rels><?xml version="1.0" encoding="UTF-8" standalone="yes"?>
<Relationships xmlns="http://schemas.openxmlformats.org/package/2006/relationships"><Relationship Id="rId8" Type="http://schemas.openxmlformats.org/officeDocument/2006/relationships/hyperlink" Target="#'&#1575;&#1604;&#1605;&#1604;&#1581;&#1602; &#1575;&#1604;&#1575;&#1581;&#1589;&#1575;&#1574;&#1610; '!A1"/><Relationship Id="rId3" Type="http://schemas.openxmlformats.org/officeDocument/2006/relationships/hyperlink" Target="#'((16))'!D11"/><Relationship Id="rId7"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hyperlink" Target="#'((14))'!D11"/><Relationship Id="rId6" Type="http://schemas.openxmlformats.org/officeDocument/2006/relationships/image" Target="../media/image2.gif"/><Relationship Id="rId5" Type="http://schemas.openxmlformats.org/officeDocument/2006/relationships/image" Target="../media/image1.jpeg"/><Relationship Id="rId4" Type="http://schemas.openxmlformats.org/officeDocument/2006/relationships/image" Target="../media/image3.png"/><Relationship Id="rId9" Type="http://schemas.openxmlformats.org/officeDocument/2006/relationships/image" Target="../media/image5.png"/></Relationships>
</file>

<file path=xl/drawings/_rels/drawing17.xml.rels><?xml version="1.0" encoding="UTF-8" standalone="yes"?>
<Relationships xmlns="http://schemas.openxmlformats.org/package/2006/relationships"><Relationship Id="rId8" Type="http://schemas.openxmlformats.org/officeDocument/2006/relationships/hyperlink" Target="#'&#1575;&#1604;&#1605;&#1604;&#1581;&#1602; &#1575;&#1604;&#1575;&#1581;&#1589;&#1575;&#1574;&#1610; '!A1"/><Relationship Id="rId3" Type="http://schemas.openxmlformats.org/officeDocument/2006/relationships/hyperlink" Target="#'((17))'!D11"/><Relationship Id="rId7"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hyperlink" Target="#'((15))'!D11"/><Relationship Id="rId6" Type="http://schemas.openxmlformats.org/officeDocument/2006/relationships/image" Target="../media/image2.gif"/><Relationship Id="rId5" Type="http://schemas.openxmlformats.org/officeDocument/2006/relationships/image" Target="../media/image1.jpeg"/><Relationship Id="rId4" Type="http://schemas.openxmlformats.org/officeDocument/2006/relationships/image" Target="../media/image3.png"/><Relationship Id="rId9" Type="http://schemas.openxmlformats.org/officeDocument/2006/relationships/image" Target="../media/image5.png"/></Relationships>
</file>

<file path=xl/drawings/_rels/drawing18.xml.rels><?xml version="1.0" encoding="UTF-8" standalone="yes"?>
<Relationships xmlns="http://schemas.openxmlformats.org/package/2006/relationships"><Relationship Id="rId8" Type="http://schemas.openxmlformats.org/officeDocument/2006/relationships/hyperlink" Target="#'&#1575;&#1604;&#1605;&#1604;&#1581;&#1602; &#1575;&#1604;&#1575;&#1581;&#1589;&#1575;&#1574;&#1610; '!A1"/><Relationship Id="rId3" Type="http://schemas.openxmlformats.org/officeDocument/2006/relationships/hyperlink" Target="#'((18))'!D11"/><Relationship Id="rId7"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hyperlink" Target="#'((16))'!D11"/><Relationship Id="rId6" Type="http://schemas.openxmlformats.org/officeDocument/2006/relationships/image" Target="../media/image2.gif"/><Relationship Id="rId5" Type="http://schemas.openxmlformats.org/officeDocument/2006/relationships/image" Target="../media/image1.jpeg"/><Relationship Id="rId4" Type="http://schemas.openxmlformats.org/officeDocument/2006/relationships/image" Target="../media/image7.png"/><Relationship Id="rId9" Type="http://schemas.openxmlformats.org/officeDocument/2006/relationships/image" Target="../media/image5.png"/></Relationships>
</file>

<file path=xl/drawings/_rels/drawing19.xml.rels><?xml version="1.0" encoding="UTF-8" standalone="yes"?>
<Relationships xmlns="http://schemas.openxmlformats.org/package/2006/relationships"><Relationship Id="rId8" Type="http://schemas.openxmlformats.org/officeDocument/2006/relationships/hyperlink" Target="#'&#1575;&#1604;&#1605;&#1604;&#1581;&#1602; &#1575;&#1604;&#1575;&#1581;&#1589;&#1575;&#1574;&#1610; '!A1"/><Relationship Id="rId3" Type="http://schemas.openxmlformats.org/officeDocument/2006/relationships/hyperlink" Target="#'((19))'!D11"/><Relationship Id="rId7"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hyperlink" Target="#'((17))'!D11"/><Relationship Id="rId6" Type="http://schemas.openxmlformats.org/officeDocument/2006/relationships/image" Target="../media/image2.gif"/><Relationship Id="rId5" Type="http://schemas.openxmlformats.org/officeDocument/2006/relationships/image" Target="../media/image1.jpeg"/><Relationship Id="rId4" Type="http://schemas.openxmlformats.org/officeDocument/2006/relationships/image" Target="../media/image7.png"/><Relationship Id="rId9"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7" Type="http://schemas.openxmlformats.org/officeDocument/2006/relationships/image" Target="../media/image5.png"/><Relationship Id="rId2" Type="http://schemas.openxmlformats.org/officeDocument/2006/relationships/image" Target="../media/image3.png"/><Relationship Id="rId1" Type="http://schemas.openxmlformats.org/officeDocument/2006/relationships/hyperlink" Target="#'((2))'!D11"/><Relationship Id="rId6" Type="http://schemas.openxmlformats.org/officeDocument/2006/relationships/hyperlink" Target="#'&#1575;&#1604;&#1605;&#1604;&#1581;&#1602; &#1575;&#1604;&#1575;&#1581;&#1589;&#1575;&#1574;&#1610; '!A1"/><Relationship Id="rId5" Type="http://schemas.openxmlformats.org/officeDocument/2006/relationships/image" Target="../media/image4.png"/><Relationship Id="rId4" Type="http://schemas.openxmlformats.org/officeDocument/2006/relationships/image" Target="../media/image2.gif"/></Relationships>
</file>

<file path=xl/drawings/_rels/drawing20.xml.rels><?xml version="1.0" encoding="UTF-8" standalone="yes"?>
<Relationships xmlns="http://schemas.openxmlformats.org/package/2006/relationships"><Relationship Id="rId8" Type="http://schemas.openxmlformats.org/officeDocument/2006/relationships/hyperlink" Target="#'&#1575;&#1604;&#1605;&#1604;&#1581;&#1602; &#1575;&#1604;&#1575;&#1581;&#1589;&#1575;&#1574;&#1610; '!A1"/><Relationship Id="rId3" Type="http://schemas.openxmlformats.org/officeDocument/2006/relationships/hyperlink" Target="#'((20))'!D11"/><Relationship Id="rId7"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hyperlink" Target="#'((18))'!D11"/><Relationship Id="rId6" Type="http://schemas.openxmlformats.org/officeDocument/2006/relationships/image" Target="../media/image2.gif"/><Relationship Id="rId5" Type="http://schemas.openxmlformats.org/officeDocument/2006/relationships/image" Target="../media/image1.jpeg"/><Relationship Id="rId4" Type="http://schemas.openxmlformats.org/officeDocument/2006/relationships/image" Target="../media/image3.png"/><Relationship Id="rId9" Type="http://schemas.openxmlformats.org/officeDocument/2006/relationships/image" Target="../media/image5.png"/></Relationships>
</file>

<file path=xl/drawings/_rels/drawing21.xml.rels><?xml version="1.0" encoding="UTF-8" standalone="yes"?>
<Relationships xmlns="http://schemas.openxmlformats.org/package/2006/relationships"><Relationship Id="rId8" Type="http://schemas.openxmlformats.org/officeDocument/2006/relationships/hyperlink" Target="#'&#1575;&#1604;&#1605;&#1604;&#1581;&#1602; &#1575;&#1604;&#1575;&#1581;&#1589;&#1575;&#1574;&#1610; '!A1"/><Relationship Id="rId3" Type="http://schemas.openxmlformats.org/officeDocument/2006/relationships/hyperlink" Target="#'((21))'!D11"/><Relationship Id="rId7"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hyperlink" Target="#'((19))'!D11"/><Relationship Id="rId6" Type="http://schemas.openxmlformats.org/officeDocument/2006/relationships/image" Target="../media/image2.gif"/><Relationship Id="rId5" Type="http://schemas.openxmlformats.org/officeDocument/2006/relationships/image" Target="../media/image1.jpeg"/><Relationship Id="rId4" Type="http://schemas.openxmlformats.org/officeDocument/2006/relationships/image" Target="../media/image3.png"/><Relationship Id="rId9" Type="http://schemas.openxmlformats.org/officeDocument/2006/relationships/image" Target="../media/image5.png"/></Relationships>
</file>

<file path=xl/drawings/_rels/drawing22.xml.rels><?xml version="1.0" encoding="UTF-8" standalone="yes"?>
<Relationships xmlns="http://schemas.openxmlformats.org/package/2006/relationships"><Relationship Id="rId8" Type="http://schemas.openxmlformats.org/officeDocument/2006/relationships/hyperlink" Target="#'&#1575;&#1604;&#1605;&#1604;&#1581;&#1602; &#1575;&#1604;&#1575;&#1581;&#1589;&#1575;&#1574;&#1610; '!A1"/><Relationship Id="rId3" Type="http://schemas.openxmlformats.org/officeDocument/2006/relationships/hyperlink" Target="#'((22))'!D11"/><Relationship Id="rId7"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hyperlink" Target="#'((20))'!D11"/><Relationship Id="rId6" Type="http://schemas.openxmlformats.org/officeDocument/2006/relationships/image" Target="../media/image2.gif"/><Relationship Id="rId5" Type="http://schemas.openxmlformats.org/officeDocument/2006/relationships/image" Target="../media/image1.jpeg"/><Relationship Id="rId4" Type="http://schemas.openxmlformats.org/officeDocument/2006/relationships/image" Target="../media/image3.png"/><Relationship Id="rId9" Type="http://schemas.openxmlformats.org/officeDocument/2006/relationships/image" Target="../media/image5.png"/></Relationships>
</file>

<file path=xl/drawings/_rels/drawing23.xml.rels><?xml version="1.0" encoding="UTF-8" standalone="yes"?>
<Relationships xmlns="http://schemas.openxmlformats.org/package/2006/relationships"><Relationship Id="rId8" Type="http://schemas.openxmlformats.org/officeDocument/2006/relationships/hyperlink" Target="#'&#1575;&#1604;&#1605;&#1604;&#1581;&#1602; &#1575;&#1604;&#1575;&#1581;&#1589;&#1575;&#1574;&#1610; '!A1"/><Relationship Id="rId3" Type="http://schemas.openxmlformats.org/officeDocument/2006/relationships/hyperlink" Target="#'((23))'!D11"/><Relationship Id="rId7"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hyperlink" Target="#'((21))'!D11"/><Relationship Id="rId6" Type="http://schemas.openxmlformats.org/officeDocument/2006/relationships/image" Target="../media/image2.gif"/><Relationship Id="rId5" Type="http://schemas.openxmlformats.org/officeDocument/2006/relationships/image" Target="../media/image1.jpeg"/><Relationship Id="rId4" Type="http://schemas.openxmlformats.org/officeDocument/2006/relationships/image" Target="../media/image7.png"/><Relationship Id="rId9" Type="http://schemas.openxmlformats.org/officeDocument/2006/relationships/image" Target="../media/image5.png"/></Relationships>
</file>

<file path=xl/drawings/_rels/drawing24.xml.rels><?xml version="1.0" encoding="UTF-8" standalone="yes"?>
<Relationships xmlns="http://schemas.openxmlformats.org/package/2006/relationships"><Relationship Id="rId8" Type="http://schemas.openxmlformats.org/officeDocument/2006/relationships/hyperlink" Target="#'&#1575;&#1604;&#1605;&#1604;&#1581;&#1602; &#1575;&#1604;&#1575;&#1581;&#1589;&#1575;&#1574;&#1610; '!A1"/><Relationship Id="rId3" Type="http://schemas.openxmlformats.org/officeDocument/2006/relationships/hyperlink" Target="#'((24))'!D11"/><Relationship Id="rId7"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hyperlink" Target="#'((22))'!D11"/><Relationship Id="rId6" Type="http://schemas.openxmlformats.org/officeDocument/2006/relationships/image" Target="../media/image2.gif"/><Relationship Id="rId5" Type="http://schemas.openxmlformats.org/officeDocument/2006/relationships/image" Target="../media/image1.jpeg"/><Relationship Id="rId4" Type="http://schemas.openxmlformats.org/officeDocument/2006/relationships/image" Target="../media/image3.png"/><Relationship Id="rId9" Type="http://schemas.openxmlformats.org/officeDocument/2006/relationships/image" Target="../media/image5.png"/></Relationships>
</file>

<file path=xl/drawings/_rels/drawing25.xml.rels><?xml version="1.0" encoding="UTF-8" standalone="yes"?>
<Relationships xmlns="http://schemas.openxmlformats.org/package/2006/relationships"><Relationship Id="rId8" Type="http://schemas.openxmlformats.org/officeDocument/2006/relationships/hyperlink" Target="#'&#1575;&#1604;&#1605;&#1604;&#1581;&#1602; &#1575;&#1604;&#1575;&#1581;&#1589;&#1575;&#1574;&#1610; '!A1"/><Relationship Id="rId3" Type="http://schemas.openxmlformats.org/officeDocument/2006/relationships/hyperlink" Target="#'((25))'!D11"/><Relationship Id="rId7"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hyperlink" Target="#'((23))'!D11"/><Relationship Id="rId6" Type="http://schemas.openxmlformats.org/officeDocument/2006/relationships/image" Target="../media/image2.gif"/><Relationship Id="rId5" Type="http://schemas.openxmlformats.org/officeDocument/2006/relationships/image" Target="../media/image1.jpeg"/><Relationship Id="rId4" Type="http://schemas.openxmlformats.org/officeDocument/2006/relationships/image" Target="../media/image7.png"/><Relationship Id="rId9" Type="http://schemas.openxmlformats.org/officeDocument/2006/relationships/image" Target="../media/image5.png"/></Relationships>
</file>

<file path=xl/drawings/_rels/drawing26.xml.rels><?xml version="1.0" encoding="UTF-8" standalone="yes"?>
<Relationships xmlns="http://schemas.openxmlformats.org/package/2006/relationships"><Relationship Id="rId8" Type="http://schemas.openxmlformats.org/officeDocument/2006/relationships/hyperlink" Target="#'((26))'!D11"/><Relationship Id="rId3" Type="http://schemas.openxmlformats.org/officeDocument/2006/relationships/image" Target="../media/image1.jpeg"/><Relationship Id="rId7" Type="http://schemas.openxmlformats.org/officeDocument/2006/relationships/image" Target="../media/image5.png"/><Relationship Id="rId2" Type="http://schemas.openxmlformats.org/officeDocument/2006/relationships/image" Target="../media/image6.png"/><Relationship Id="rId1" Type="http://schemas.openxmlformats.org/officeDocument/2006/relationships/hyperlink" Target="#'((24))'!D11"/><Relationship Id="rId6" Type="http://schemas.openxmlformats.org/officeDocument/2006/relationships/hyperlink" Target="#'&#1575;&#1604;&#1605;&#1604;&#1581;&#1602; &#1575;&#1604;&#1575;&#1581;&#1589;&#1575;&#1574;&#1610; '!A1"/><Relationship Id="rId5" Type="http://schemas.openxmlformats.org/officeDocument/2006/relationships/image" Target="../media/image4.png"/><Relationship Id="rId4" Type="http://schemas.openxmlformats.org/officeDocument/2006/relationships/image" Target="../media/image2.gif"/><Relationship Id="rId9" Type="http://schemas.openxmlformats.org/officeDocument/2006/relationships/image" Target="../media/image7.png"/></Relationships>
</file>

<file path=xl/drawings/_rels/drawing27.xml.rels><?xml version="1.0" encoding="UTF-8" standalone="yes"?>
<Relationships xmlns="http://schemas.openxmlformats.org/package/2006/relationships"><Relationship Id="rId8" Type="http://schemas.openxmlformats.org/officeDocument/2006/relationships/hyperlink" Target="#'((27))'!D11"/><Relationship Id="rId3" Type="http://schemas.openxmlformats.org/officeDocument/2006/relationships/image" Target="../media/image1.jpeg"/><Relationship Id="rId7" Type="http://schemas.openxmlformats.org/officeDocument/2006/relationships/image" Target="../media/image5.png"/><Relationship Id="rId2" Type="http://schemas.openxmlformats.org/officeDocument/2006/relationships/image" Target="../media/image6.png"/><Relationship Id="rId1" Type="http://schemas.openxmlformats.org/officeDocument/2006/relationships/hyperlink" Target="#'((25))'!D11"/><Relationship Id="rId6" Type="http://schemas.openxmlformats.org/officeDocument/2006/relationships/hyperlink" Target="#'&#1575;&#1604;&#1605;&#1604;&#1581;&#1602; &#1575;&#1604;&#1575;&#1581;&#1589;&#1575;&#1574;&#1610; '!A1"/><Relationship Id="rId5" Type="http://schemas.openxmlformats.org/officeDocument/2006/relationships/image" Target="../media/image4.png"/><Relationship Id="rId4" Type="http://schemas.openxmlformats.org/officeDocument/2006/relationships/image" Target="../media/image2.gif"/><Relationship Id="rId9" Type="http://schemas.openxmlformats.org/officeDocument/2006/relationships/image" Target="../media/image7.png"/></Relationships>
</file>

<file path=xl/drawings/_rels/drawing28.xml.rels><?xml version="1.0" encoding="UTF-8" standalone="yes"?>
<Relationships xmlns="http://schemas.openxmlformats.org/package/2006/relationships"><Relationship Id="rId8" Type="http://schemas.openxmlformats.org/officeDocument/2006/relationships/hyperlink" Target="#'&#1575;&#1604;&#1605;&#1604;&#1581;&#1602; &#1575;&#1604;&#1575;&#1581;&#1589;&#1575;&#1574;&#1610; '!A1"/><Relationship Id="rId3" Type="http://schemas.openxmlformats.org/officeDocument/2006/relationships/hyperlink" Target="#'((28))'!D11"/><Relationship Id="rId7"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hyperlink" Target="#'((26))'!D11"/><Relationship Id="rId6" Type="http://schemas.openxmlformats.org/officeDocument/2006/relationships/image" Target="../media/image2.gif"/><Relationship Id="rId5" Type="http://schemas.openxmlformats.org/officeDocument/2006/relationships/image" Target="../media/image1.jpeg"/><Relationship Id="rId4" Type="http://schemas.openxmlformats.org/officeDocument/2006/relationships/image" Target="../media/image7.png"/><Relationship Id="rId9" Type="http://schemas.openxmlformats.org/officeDocument/2006/relationships/image" Target="../media/image5.png"/></Relationships>
</file>

<file path=xl/drawings/_rels/drawing29.xml.rels><?xml version="1.0" encoding="UTF-8" standalone="yes"?>
<Relationships xmlns="http://schemas.openxmlformats.org/package/2006/relationships"><Relationship Id="rId8" Type="http://schemas.openxmlformats.org/officeDocument/2006/relationships/hyperlink" Target="#'&#1575;&#1604;&#1605;&#1604;&#1581;&#1602; &#1575;&#1604;&#1575;&#1581;&#1589;&#1575;&#1574;&#1610; '!A1"/><Relationship Id="rId3" Type="http://schemas.openxmlformats.org/officeDocument/2006/relationships/hyperlink" Target="#'((29))'!D11"/><Relationship Id="rId7"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hyperlink" Target="#'((27))'!D11"/><Relationship Id="rId6" Type="http://schemas.openxmlformats.org/officeDocument/2006/relationships/image" Target="../media/image2.gif"/><Relationship Id="rId5" Type="http://schemas.openxmlformats.org/officeDocument/2006/relationships/image" Target="../media/image1.jpeg"/><Relationship Id="rId4" Type="http://schemas.openxmlformats.org/officeDocument/2006/relationships/image" Target="../media/image7.png"/><Relationship Id="rId9" Type="http://schemas.openxmlformats.org/officeDocument/2006/relationships/image" Target="../media/image5.png"/></Relationships>
</file>

<file path=xl/drawings/_rels/drawing3.xml.rels><?xml version="1.0" encoding="UTF-8" standalone="yes"?>
<Relationships xmlns="http://schemas.openxmlformats.org/package/2006/relationships"><Relationship Id="rId8" Type="http://schemas.openxmlformats.org/officeDocument/2006/relationships/hyperlink" Target="#'&#1575;&#1604;&#1605;&#1604;&#1581;&#1602; &#1575;&#1604;&#1575;&#1581;&#1589;&#1575;&#1574;&#1610; '!A1"/><Relationship Id="rId3" Type="http://schemas.openxmlformats.org/officeDocument/2006/relationships/hyperlink" Target="#'((3))'!D11"/><Relationship Id="rId7"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hyperlink" Target="#'((1))'!D11"/><Relationship Id="rId6" Type="http://schemas.openxmlformats.org/officeDocument/2006/relationships/image" Target="../media/image2.gif"/><Relationship Id="rId5" Type="http://schemas.openxmlformats.org/officeDocument/2006/relationships/image" Target="../media/image1.jpeg"/><Relationship Id="rId4" Type="http://schemas.openxmlformats.org/officeDocument/2006/relationships/image" Target="../media/image3.png"/><Relationship Id="rId9" Type="http://schemas.openxmlformats.org/officeDocument/2006/relationships/image" Target="../media/image5.png"/></Relationships>
</file>

<file path=xl/drawings/_rels/drawing30.xml.rels><?xml version="1.0" encoding="UTF-8" standalone="yes"?>
<Relationships xmlns="http://schemas.openxmlformats.org/package/2006/relationships"><Relationship Id="rId8" Type="http://schemas.openxmlformats.org/officeDocument/2006/relationships/hyperlink" Target="#'&#1575;&#1604;&#1605;&#1604;&#1581;&#1602; &#1575;&#1604;&#1575;&#1581;&#1589;&#1575;&#1574;&#1610; '!A1"/><Relationship Id="rId3" Type="http://schemas.openxmlformats.org/officeDocument/2006/relationships/hyperlink" Target="#'((30))'!D11"/><Relationship Id="rId7"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hyperlink" Target="#'((28))'!D11"/><Relationship Id="rId6" Type="http://schemas.openxmlformats.org/officeDocument/2006/relationships/image" Target="../media/image2.gif"/><Relationship Id="rId5" Type="http://schemas.openxmlformats.org/officeDocument/2006/relationships/image" Target="../media/image1.jpeg"/><Relationship Id="rId4" Type="http://schemas.openxmlformats.org/officeDocument/2006/relationships/image" Target="../media/image7.png"/><Relationship Id="rId9" Type="http://schemas.openxmlformats.org/officeDocument/2006/relationships/image" Target="../media/image5.png"/></Relationships>
</file>

<file path=xl/drawings/_rels/drawing31.xml.rels><?xml version="1.0" encoding="UTF-8" standalone="yes"?>
<Relationships xmlns="http://schemas.openxmlformats.org/package/2006/relationships"><Relationship Id="rId8" Type="http://schemas.openxmlformats.org/officeDocument/2006/relationships/hyperlink" Target="#'&#1575;&#1604;&#1605;&#1604;&#1581;&#1602; &#1575;&#1604;&#1575;&#1581;&#1589;&#1575;&#1574;&#1610; '!A1"/><Relationship Id="rId3" Type="http://schemas.openxmlformats.org/officeDocument/2006/relationships/hyperlink" Target="#'((31))'!D11"/><Relationship Id="rId7"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hyperlink" Target="#'((29))'!D11"/><Relationship Id="rId6" Type="http://schemas.openxmlformats.org/officeDocument/2006/relationships/image" Target="../media/image2.gif"/><Relationship Id="rId5" Type="http://schemas.openxmlformats.org/officeDocument/2006/relationships/image" Target="../media/image1.jpeg"/><Relationship Id="rId4" Type="http://schemas.openxmlformats.org/officeDocument/2006/relationships/image" Target="../media/image7.png"/><Relationship Id="rId9" Type="http://schemas.openxmlformats.org/officeDocument/2006/relationships/image" Target="../media/image5.png"/></Relationships>
</file>

<file path=xl/drawings/_rels/drawing32.xml.rels><?xml version="1.0" encoding="UTF-8" standalone="yes"?>
<Relationships xmlns="http://schemas.openxmlformats.org/package/2006/relationships"><Relationship Id="rId8" Type="http://schemas.openxmlformats.org/officeDocument/2006/relationships/hyperlink" Target="#'&#1575;&#1604;&#1605;&#1604;&#1581;&#1602; &#1575;&#1604;&#1575;&#1581;&#1589;&#1575;&#1574;&#1610; '!A1"/><Relationship Id="rId3" Type="http://schemas.openxmlformats.org/officeDocument/2006/relationships/hyperlink" Target="#'((32))'!D11"/><Relationship Id="rId7"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hyperlink" Target="#'((30))'!D11"/><Relationship Id="rId6" Type="http://schemas.openxmlformats.org/officeDocument/2006/relationships/image" Target="../media/image2.gif"/><Relationship Id="rId5" Type="http://schemas.openxmlformats.org/officeDocument/2006/relationships/image" Target="../media/image1.jpeg"/><Relationship Id="rId4" Type="http://schemas.openxmlformats.org/officeDocument/2006/relationships/image" Target="../media/image7.png"/><Relationship Id="rId9" Type="http://schemas.openxmlformats.org/officeDocument/2006/relationships/image" Target="../media/image5.png"/></Relationships>
</file>

<file path=xl/drawings/_rels/drawing33.xml.rels><?xml version="1.0" encoding="UTF-8" standalone="yes"?>
<Relationships xmlns="http://schemas.openxmlformats.org/package/2006/relationships"><Relationship Id="rId8" Type="http://schemas.openxmlformats.org/officeDocument/2006/relationships/hyperlink" Target="#'&#1575;&#1604;&#1605;&#1604;&#1581;&#1602; &#1575;&#1604;&#1575;&#1581;&#1589;&#1575;&#1574;&#1610; '!A1"/><Relationship Id="rId3" Type="http://schemas.openxmlformats.org/officeDocument/2006/relationships/hyperlink" Target="#'((33))'!D11"/><Relationship Id="rId7"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hyperlink" Target="#'((31))'!D11"/><Relationship Id="rId6" Type="http://schemas.openxmlformats.org/officeDocument/2006/relationships/image" Target="../media/image2.gif"/><Relationship Id="rId5" Type="http://schemas.openxmlformats.org/officeDocument/2006/relationships/image" Target="../media/image1.jpeg"/><Relationship Id="rId4" Type="http://schemas.openxmlformats.org/officeDocument/2006/relationships/image" Target="../media/image3.png"/><Relationship Id="rId9" Type="http://schemas.openxmlformats.org/officeDocument/2006/relationships/image" Target="../media/image5.png"/></Relationships>
</file>

<file path=xl/drawings/_rels/drawing34.xml.rels><?xml version="1.0" encoding="UTF-8" standalone="yes"?>
<Relationships xmlns="http://schemas.openxmlformats.org/package/2006/relationships"><Relationship Id="rId8" Type="http://schemas.openxmlformats.org/officeDocument/2006/relationships/hyperlink" Target="#'&#1575;&#1604;&#1605;&#1604;&#1581;&#1602; &#1575;&#1604;&#1575;&#1581;&#1589;&#1575;&#1574;&#1610; '!A1"/><Relationship Id="rId3" Type="http://schemas.openxmlformats.org/officeDocument/2006/relationships/hyperlink" Target="#'((34))'!A1"/><Relationship Id="rId7"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hyperlink" Target="#'((32))'!D11"/><Relationship Id="rId6" Type="http://schemas.openxmlformats.org/officeDocument/2006/relationships/image" Target="../media/image2.gif"/><Relationship Id="rId5" Type="http://schemas.openxmlformats.org/officeDocument/2006/relationships/image" Target="../media/image1.jpeg"/><Relationship Id="rId4" Type="http://schemas.openxmlformats.org/officeDocument/2006/relationships/image" Target="../media/image7.png"/><Relationship Id="rId9" Type="http://schemas.openxmlformats.org/officeDocument/2006/relationships/image" Target="../media/image5.png"/></Relationships>
</file>

<file path=xl/drawings/_rels/drawing35.xml.rels><?xml version="1.0" encoding="UTF-8" standalone="yes"?>
<Relationships xmlns="http://schemas.openxmlformats.org/package/2006/relationships"><Relationship Id="rId8" Type="http://schemas.openxmlformats.org/officeDocument/2006/relationships/hyperlink" Target="#'&#1575;&#1604;&#1605;&#1604;&#1581;&#1602; &#1575;&#1604;&#1575;&#1581;&#1589;&#1575;&#1574;&#1610; '!A1"/><Relationship Id="rId3" Type="http://schemas.openxmlformats.org/officeDocument/2006/relationships/hyperlink" Target="#'((35))'!A1"/><Relationship Id="rId7"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hyperlink" Target="#'((33))'!D11"/><Relationship Id="rId6" Type="http://schemas.openxmlformats.org/officeDocument/2006/relationships/image" Target="../media/image2.gif"/><Relationship Id="rId5" Type="http://schemas.openxmlformats.org/officeDocument/2006/relationships/image" Target="../media/image1.jpeg"/><Relationship Id="rId4" Type="http://schemas.openxmlformats.org/officeDocument/2006/relationships/image" Target="../media/image3.png"/><Relationship Id="rId9" Type="http://schemas.openxmlformats.org/officeDocument/2006/relationships/image" Target="../media/image5.png"/></Relationships>
</file>

<file path=xl/drawings/_rels/drawing36.xml.rels><?xml version="1.0" encoding="UTF-8" standalone="yes"?>
<Relationships xmlns="http://schemas.openxmlformats.org/package/2006/relationships"><Relationship Id="rId8" Type="http://schemas.openxmlformats.org/officeDocument/2006/relationships/hyperlink" Target="#'&#1575;&#1604;&#1605;&#1604;&#1581;&#1602; &#1575;&#1604;&#1575;&#1581;&#1589;&#1575;&#1574;&#1610; '!A1"/><Relationship Id="rId3" Type="http://schemas.openxmlformats.org/officeDocument/2006/relationships/hyperlink" Target="#'((36))'!A1"/><Relationship Id="rId7"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hyperlink" Target="#'((34))'!A1"/><Relationship Id="rId6" Type="http://schemas.openxmlformats.org/officeDocument/2006/relationships/image" Target="../media/image2.gif"/><Relationship Id="rId5" Type="http://schemas.openxmlformats.org/officeDocument/2006/relationships/image" Target="../media/image1.jpeg"/><Relationship Id="rId4" Type="http://schemas.openxmlformats.org/officeDocument/2006/relationships/image" Target="../media/image7.png"/><Relationship Id="rId9" Type="http://schemas.openxmlformats.org/officeDocument/2006/relationships/image" Target="../media/image5.png"/></Relationships>
</file>

<file path=xl/drawings/_rels/drawing37.xml.rels><?xml version="1.0" encoding="UTF-8" standalone="yes"?>
<Relationships xmlns="http://schemas.openxmlformats.org/package/2006/relationships"><Relationship Id="rId8" Type="http://schemas.openxmlformats.org/officeDocument/2006/relationships/hyperlink" Target="#'&#1575;&#1604;&#1605;&#1604;&#1581;&#1602; &#1575;&#1604;&#1575;&#1581;&#1589;&#1575;&#1574;&#1610; '!A1"/><Relationship Id="rId3" Type="http://schemas.openxmlformats.org/officeDocument/2006/relationships/hyperlink" Target="#'((37))'!A1"/><Relationship Id="rId7"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hyperlink" Target="#'((35))'!A1"/><Relationship Id="rId6" Type="http://schemas.openxmlformats.org/officeDocument/2006/relationships/image" Target="../media/image2.gif"/><Relationship Id="rId5" Type="http://schemas.openxmlformats.org/officeDocument/2006/relationships/image" Target="../media/image1.jpeg"/><Relationship Id="rId4" Type="http://schemas.openxmlformats.org/officeDocument/2006/relationships/image" Target="../media/image3.png"/><Relationship Id="rId9" Type="http://schemas.openxmlformats.org/officeDocument/2006/relationships/image" Target="../media/image5.png"/></Relationships>
</file>

<file path=xl/drawings/_rels/drawing38.xml.rels><?xml version="1.0" encoding="UTF-8" standalone="yes"?>
<Relationships xmlns="http://schemas.openxmlformats.org/package/2006/relationships"><Relationship Id="rId8" Type="http://schemas.openxmlformats.org/officeDocument/2006/relationships/hyperlink" Target="#'&#1575;&#1604;&#1605;&#1604;&#1581;&#1602; &#1575;&#1604;&#1575;&#1581;&#1589;&#1575;&#1574;&#1610; '!A1"/><Relationship Id="rId3" Type="http://schemas.openxmlformats.org/officeDocument/2006/relationships/hyperlink" Target="#'((38))'!A1"/><Relationship Id="rId7"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hyperlink" Target="#'((36))'!A1"/><Relationship Id="rId6" Type="http://schemas.openxmlformats.org/officeDocument/2006/relationships/image" Target="../media/image2.gif"/><Relationship Id="rId5" Type="http://schemas.openxmlformats.org/officeDocument/2006/relationships/image" Target="../media/image1.jpeg"/><Relationship Id="rId4" Type="http://schemas.openxmlformats.org/officeDocument/2006/relationships/image" Target="../media/image7.png"/><Relationship Id="rId9" Type="http://schemas.openxmlformats.org/officeDocument/2006/relationships/image" Target="../media/image5.png"/></Relationships>
</file>

<file path=xl/drawings/_rels/drawing39.xml.rels><?xml version="1.0" encoding="UTF-8" standalone="yes"?>
<Relationships xmlns="http://schemas.openxmlformats.org/package/2006/relationships"><Relationship Id="rId3" Type="http://schemas.openxmlformats.org/officeDocument/2006/relationships/image" Target="../media/image1.jpeg"/><Relationship Id="rId7" Type="http://schemas.openxmlformats.org/officeDocument/2006/relationships/image" Target="../media/image5.png"/><Relationship Id="rId2" Type="http://schemas.openxmlformats.org/officeDocument/2006/relationships/image" Target="../media/image6.png"/><Relationship Id="rId1" Type="http://schemas.openxmlformats.org/officeDocument/2006/relationships/hyperlink" Target="#'((37))'!A1"/><Relationship Id="rId6" Type="http://schemas.openxmlformats.org/officeDocument/2006/relationships/hyperlink" Target="#'&#1575;&#1604;&#1605;&#1604;&#1581;&#1602; &#1575;&#1604;&#1575;&#1581;&#1589;&#1575;&#1574;&#1610; '!A1"/><Relationship Id="rId5" Type="http://schemas.openxmlformats.org/officeDocument/2006/relationships/image" Target="../media/image4.png"/><Relationship Id="rId4" Type="http://schemas.openxmlformats.org/officeDocument/2006/relationships/image" Target="../media/image2.gif"/></Relationships>
</file>

<file path=xl/drawings/_rels/drawing4.xml.rels><?xml version="1.0" encoding="UTF-8" standalone="yes"?>
<Relationships xmlns="http://schemas.openxmlformats.org/package/2006/relationships"><Relationship Id="rId8" Type="http://schemas.openxmlformats.org/officeDocument/2006/relationships/hyperlink" Target="#'&#1575;&#1604;&#1605;&#1604;&#1581;&#1602; &#1575;&#1604;&#1575;&#1581;&#1589;&#1575;&#1574;&#1610; '!A1"/><Relationship Id="rId3" Type="http://schemas.openxmlformats.org/officeDocument/2006/relationships/hyperlink" Target="#'((4))'!D11"/><Relationship Id="rId7"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hyperlink" Target="#'((2))'!D11"/><Relationship Id="rId6" Type="http://schemas.openxmlformats.org/officeDocument/2006/relationships/image" Target="../media/image2.gif"/><Relationship Id="rId5" Type="http://schemas.openxmlformats.org/officeDocument/2006/relationships/image" Target="../media/image1.jpeg"/><Relationship Id="rId4" Type="http://schemas.openxmlformats.org/officeDocument/2006/relationships/image" Target="../media/image3.png"/><Relationship Id="rId9" Type="http://schemas.openxmlformats.org/officeDocument/2006/relationships/image" Target="../media/image5.png"/></Relationships>
</file>

<file path=xl/drawings/_rels/drawing5.xml.rels><?xml version="1.0" encoding="UTF-8" standalone="yes"?>
<Relationships xmlns="http://schemas.openxmlformats.org/package/2006/relationships"><Relationship Id="rId8" Type="http://schemas.openxmlformats.org/officeDocument/2006/relationships/hyperlink" Target="#'((5))'!A1"/><Relationship Id="rId3" Type="http://schemas.openxmlformats.org/officeDocument/2006/relationships/image" Target="../media/image1.jpeg"/><Relationship Id="rId7" Type="http://schemas.openxmlformats.org/officeDocument/2006/relationships/image" Target="../media/image5.png"/><Relationship Id="rId2" Type="http://schemas.openxmlformats.org/officeDocument/2006/relationships/image" Target="../media/image6.png"/><Relationship Id="rId1" Type="http://schemas.openxmlformats.org/officeDocument/2006/relationships/hyperlink" Target="#'((3))'!D11"/><Relationship Id="rId6" Type="http://schemas.openxmlformats.org/officeDocument/2006/relationships/hyperlink" Target="#'&#1575;&#1604;&#1605;&#1604;&#1581;&#1602; &#1575;&#1604;&#1575;&#1581;&#1589;&#1575;&#1574;&#1610; '!A1"/><Relationship Id="rId5" Type="http://schemas.openxmlformats.org/officeDocument/2006/relationships/image" Target="../media/image4.png"/><Relationship Id="rId4" Type="http://schemas.openxmlformats.org/officeDocument/2006/relationships/image" Target="../media/image2.gif"/><Relationship Id="rId9" Type="http://schemas.openxmlformats.org/officeDocument/2006/relationships/image" Target="../media/image3.png"/></Relationships>
</file>

<file path=xl/drawings/_rels/drawing6.xml.rels><?xml version="1.0" encoding="UTF-8" standalone="yes"?>
<Relationships xmlns="http://schemas.openxmlformats.org/package/2006/relationships"><Relationship Id="rId8" Type="http://schemas.openxmlformats.org/officeDocument/2006/relationships/hyperlink" Target="#'((6))'!D11"/><Relationship Id="rId3" Type="http://schemas.openxmlformats.org/officeDocument/2006/relationships/image" Target="../media/image1.jpeg"/><Relationship Id="rId7" Type="http://schemas.openxmlformats.org/officeDocument/2006/relationships/image" Target="../media/image5.png"/><Relationship Id="rId2" Type="http://schemas.openxmlformats.org/officeDocument/2006/relationships/image" Target="../media/image6.png"/><Relationship Id="rId1" Type="http://schemas.openxmlformats.org/officeDocument/2006/relationships/hyperlink" Target="#'((4))'!D11"/><Relationship Id="rId6" Type="http://schemas.openxmlformats.org/officeDocument/2006/relationships/hyperlink" Target="#'&#1575;&#1604;&#1605;&#1604;&#1581;&#1602; &#1575;&#1604;&#1575;&#1581;&#1589;&#1575;&#1574;&#1610; '!A1"/><Relationship Id="rId5" Type="http://schemas.openxmlformats.org/officeDocument/2006/relationships/image" Target="../media/image4.png"/><Relationship Id="rId4" Type="http://schemas.openxmlformats.org/officeDocument/2006/relationships/image" Target="../media/image2.gif"/><Relationship Id="rId9" Type="http://schemas.openxmlformats.org/officeDocument/2006/relationships/image" Target="../media/image3.png"/></Relationships>
</file>

<file path=xl/drawings/_rels/drawing7.xml.rels><?xml version="1.0" encoding="UTF-8" standalone="yes"?>
<Relationships xmlns="http://schemas.openxmlformats.org/package/2006/relationships"><Relationship Id="rId8" Type="http://schemas.openxmlformats.org/officeDocument/2006/relationships/hyperlink" Target="#'&#1575;&#1604;&#1605;&#1604;&#1581;&#1602; &#1575;&#1604;&#1575;&#1581;&#1589;&#1575;&#1574;&#1610; '!A1"/><Relationship Id="rId3" Type="http://schemas.openxmlformats.org/officeDocument/2006/relationships/hyperlink" Target="#'((7))'!D11"/><Relationship Id="rId7"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hyperlink" Target="#'((5))'!D11"/><Relationship Id="rId6" Type="http://schemas.openxmlformats.org/officeDocument/2006/relationships/image" Target="../media/image2.gif"/><Relationship Id="rId5" Type="http://schemas.openxmlformats.org/officeDocument/2006/relationships/image" Target="../media/image1.jpeg"/><Relationship Id="rId4" Type="http://schemas.openxmlformats.org/officeDocument/2006/relationships/image" Target="../media/image3.png"/><Relationship Id="rId9" Type="http://schemas.openxmlformats.org/officeDocument/2006/relationships/image" Target="../media/image5.png"/></Relationships>
</file>

<file path=xl/drawings/_rels/drawing8.xml.rels><?xml version="1.0" encoding="UTF-8" standalone="yes"?>
<Relationships xmlns="http://schemas.openxmlformats.org/package/2006/relationships"><Relationship Id="rId8" Type="http://schemas.openxmlformats.org/officeDocument/2006/relationships/hyperlink" Target="#'&#1575;&#1604;&#1605;&#1604;&#1581;&#1602; &#1575;&#1604;&#1575;&#1581;&#1589;&#1575;&#1574;&#1610; '!A1"/><Relationship Id="rId3" Type="http://schemas.openxmlformats.org/officeDocument/2006/relationships/hyperlink" Target="#'((8))'!D11"/><Relationship Id="rId7"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hyperlink" Target="#'((6))'!D11"/><Relationship Id="rId6" Type="http://schemas.openxmlformats.org/officeDocument/2006/relationships/image" Target="../media/image2.gif"/><Relationship Id="rId5" Type="http://schemas.openxmlformats.org/officeDocument/2006/relationships/image" Target="../media/image1.jpeg"/><Relationship Id="rId4" Type="http://schemas.openxmlformats.org/officeDocument/2006/relationships/image" Target="../media/image3.png"/><Relationship Id="rId9" Type="http://schemas.openxmlformats.org/officeDocument/2006/relationships/image" Target="../media/image5.png"/></Relationships>
</file>

<file path=xl/drawings/_rels/drawing9.xml.rels><?xml version="1.0" encoding="UTF-8" standalone="yes"?>
<Relationships xmlns="http://schemas.openxmlformats.org/package/2006/relationships"><Relationship Id="rId8" Type="http://schemas.openxmlformats.org/officeDocument/2006/relationships/hyperlink" Target="#'&#1575;&#1604;&#1605;&#1604;&#1581;&#1602; &#1575;&#1604;&#1575;&#1581;&#1589;&#1575;&#1574;&#1610; '!A1"/><Relationship Id="rId3" Type="http://schemas.openxmlformats.org/officeDocument/2006/relationships/hyperlink" Target="#'((9))'!A1"/><Relationship Id="rId7"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hyperlink" Target="#'((7))'!D11"/><Relationship Id="rId6" Type="http://schemas.openxmlformats.org/officeDocument/2006/relationships/image" Target="../media/image2.gif"/><Relationship Id="rId5" Type="http://schemas.openxmlformats.org/officeDocument/2006/relationships/image" Target="../media/image1.jpeg"/><Relationship Id="rId4" Type="http://schemas.openxmlformats.org/officeDocument/2006/relationships/image" Target="../media/image3.png"/><Relationship Id="rId9"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35547</xdr:colOff>
      <xdr:row>0</xdr:row>
      <xdr:rowOff>0</xdr:rowOff>
    </xdr:from>
    <xdr:to>
      <xdr:col>21</xdr:col>
      <xdr:colOff>400175</xdr:colOff>
      <xdr:row>5</xdr:row>
      <xdr:rowOff>18770</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9717352207" y="0"/>
          <a:ext cx="12489393" cy="971270"/>
          <a:chOff x="11222138036" y="0"/>
          <a:chExt cx="14010390" cy="911739"/>
        </a:xfrm>
      </xdr:grpSpPr>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1222172581" y="0"/>
            <a:ext cx="13975845" cy="707376"/>
          </a:xfrm>
          <a:prstGeom prst="rect">
            <a:avLst/>
          </a:prstGeom>
        </xdr:spPr>
      </xdr:pic>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227718495" y="218649"/>
            <a:ext cx="2582718" cy="453809"/>
          </a:xfrm>
          <a:prstGeom prst="rect">
            <a:avLst/>
          </a:prstGeom>
        </xdr:spPr>
      </xdr:pic>
      <xdr:sp macro="" textlink="">
        <xdr:nvSpPr>
          <xdr:cNvPr id="5" name="Rectangle 4">
            <a:extLst>
              <a:ext uri="{FF2B5EF4-FFF2-40B4-BE49-F238E27FC236}">
                <a16:creationId xmlns:a16="http://schemas.microsoft.com/office/drawing/2014/main" id="{00000000-0008-0000-0000-000005000000}"/>
              </a:ext>
            </a:extLst>
          </xdr:cNvPr>
          <xdr:cNvSpPr/>
        </xdr:nvSpPr>
        <xdr:spPr>
          <a:xfrm>
            <a:off x="11222138036" y="295533"/>
            <a:ext cx="14010265" cy="616206"/>
          </a:xfrm>
          <a:prstGeom prst="rect">
            <a:avLst/>
          </a:prstGeom>
          <a:solidFill>
            <a:srgbClr val="8BD2F4">
              <a:alpha val="36000"/>
            </a:srgbClr>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l" rtl="1"/>
            <a:r>
              <a:rPr lang="ar-SA" sz="1800">
                <a:solidFill>
                  <a:schemeClr val="bg1">
                    <a:lumMod val="65000"/>
                  </a:schemeClr>
                </a:solidFill>
                <a:latin typeface="GE Dinar One" panose="020A0503020102020204" pitchFamily="18" charset="-78"/>
                <a:ea typeface="GE Dinar One" panose="020A0503020102020204" pitchFamily="18" charset="-78"/>
                <a:cs typeface="GE Dinar One" panose="020A0503020102020204" pitchFamily="18" charset="-78"/>
              </a:rPr>
              <a:t>الملحق الإحصائي للتقرير السنوي</a:t>
            </a:r>
          </a:p>
        </xdr:txBody>
      </xdr:sp>
    </xdr:grpSp>
    <xdr:clientData/>
  </xdr:twoCellAnchor>
  <xdr:twoCellAnchor>
    <xdr:from>
      <xdr:col>1</xdr:col>
      <xdr:colOff>714376</xdr:colOff>
      <xdr:row>51</xdr:row>
      <xdr:rowOff>0</xdr:rowOff>
    </xdr:from>
    <xdr:to>
      <xdr:col>9</xdr:col>
      <xdr:colOff>574722</xdr:colOff>
      <xdr:row>65</xdr:row>
      <xdr:rowOff>54770</xdr:rowOff>
    </xdr:to>
    <xdr:grpSp>
      <xdr:nvGrpSpPr>
        <xdr:cNvPr id="6" name="Group 5">
          <a:extLst>
            <a:ext uri="{FF2B5EF4-FFF2-40B4-BE49-F238E27FC236}">
              <a16:creationId xmlns:a16="http://schemas.microsoft.com/office/drawing/2014/main" id="{00000000-0008-0000-0000-000006000000}"/>
            </a:ext>
          </a:extLst>
        </xdr:cNvPr>
        <xdr:cNvGrpSpPr/>
      </xdr:nvGrpSpPr>
      <xdr:grpSpPr>
        <a:xfrm>
          <a:off x="9723766719" y="21526500"/>
          <a:ext cx="4802140" cy="2721770"/>
          <a:chOff x="11231298975" y="2828925"/>
          <a:chExt cx="4720990" cy="2762251"/>
        </a:xfrm>
      </xdr:grpSpPr>
      <xdr:sp macro="" textlink="">
        <xdr:nvSpPr>
          <xdr:cNvPr id="7" name="Rectangle 6">
            <a:extLst>
              <a:ext uri="{FF2B5EF4-FFF2-40B4-BE49-F238E27FC236}">
                <a16:creationId xmlns:a16="http://schemas.microsoft.com/office/drawing/2014/main" id="{00000000-0008-0000-0000-000007000000}"/>
              </a:ext>
            </a:extLst>
          </xdr:cNvPr>
          <xdr:cNvSpPr/>
        </xdr:nvSpPr>
        <xdr:spPr>
          <a:xfrm>
            <a:off x="11231327550" y="4962526"/>
            <a:ext cx="1752599" cy="628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en-US" sz="3600">
                <a:solidFill>
                  <a:srgbClr val="0069AA"/>
                </a:solidFill>
                <a:latin typeface="+mn-lt"/>
              </a:rPr>
              <a:t>2023</a:t>
            </a:r>
            <a:r>
              <a:rPr lang="ar-SA" sz="3600">
                <a:solidFill>
                  <a:srgbClr val="0069AA"/>
                </a:solidFill>
                <a:latin typeface="GE Dinar One" pitchFamily="18" charset="-78"/>
                <a:ea typeface="GE Dinar One" pitchFamily="18" charset="-78"/>
                <a:cs typeface="GE Dinar One" pitchFamily="18" charset="-78"/>
              </a:rPr>
              <a:t>م</a:t>
            </a:r>
          </a:p>
        </xdr:txBody>
      </xdr:sp>
      <xdr:grpSp>
        <xdr:nvGrpSpPr>
          <xdr:cNvPr id="8" name="Group 7">
            <a:extLst>
              <a:ext uri="{FF2B5EF4-FFF2-40B4-BE49-F238E27FC236}">
                <a16:creationId xmlns:a16="http://schemas.microsoft.com/office/drawing/2014/main" id="{00000000-0008-0000-0000-000008000000}"/>
              </a:ext>
            </a:extLst>
          </xdr:cNvPr>
          <xdr:cNvGrpSpPr/>
        </xdr:nvGrpSpPr>
        <xdr:grpSpPr>
          <a:xfrm>
            <a:off x="11231298975" y="2828925"/>
            <a:ext cx="4720990" cy="2709079"/>
            <a:chOff x="11229717824" y="828675"/>
            <a:chExt cx="6378341" cy="4709329"/>
          </a:xfrm>
        </xdr:grpSpPr>
        <xdr:sp macro="" textlink="">
          <xdr:nvSpPr>
            <xdr:cNvPr id="9" name="Rectangle 8">
              <a:extLst>
                <a:ext uri="{FF2B5EF4-FFF2-40B4-BE49-F238E27FC236}">
                  <a16:creationId xmlns:a16="http://schemas.microsoft.com/office/drawing/2014/main" id="{00000000-0008-0000-0000-000009000000}"/>
                </a:ext>
              </a:extLst>
            </xdr:cNvPr>
            <xdr:cNvSpPr/>
          </xdr:nvSpPr>
          <xdr:spPr>
            <a:xfrm>
              <a:off x="11229717824" y="828675"/>
              <a:ext cx="2800351" cy="3905250"/>
            </a:xfrm>
            <a:prstGeom prst="rect">
              <a:avLst/>
            </a:prstGeom>
            <a:noFill/>
            <a:ln w="3175">
              <a:no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ctr"/>
            <a:lstStyle/>
            <a:p>
              <a:pPr algn="r" rtl="1"/>
              <a:r>
                <a:rPr lang="ar-SA" sz="4000" b="0">
                  <a:solidFill>
                    <a:srgbClr val="8BD2F4"/>
                  </a:solidFill>
                  <a:latin typeface="GE Dinar One" pitchFamily="18" charset="-78"/>
                  <a:ea typeface="GE Dinar One" pitchFamily="18" charset="-78"/>
                  <a:cs typeface="GE Dinar One" pitchFamily="18" charset="-78"/>
                </a:rPr>
                <a:t>الملحق</a:t>
              </a:r>
              <a:r>
                <a:rPr lang="ar-SA" sz="4000" b="0" baseline="0">
                  <a:solidFill>
                    <a:srgbClr val="8BD2F4"/>
                  </a:solidFill>
                  <a:latin typeface="GE Dinar One" pitchFamily="18" charset="-78"/>
                  <a:ea typeface="GE Dinar One" pitchFamily="18" charset="-78"/>
                  <a:cs typeface="GE Dinar One" pitchFamily="18" charset="-78"/>
                </a:rPr>
                <a:t> الإحصائي للتقرير السنوي</a:t>
              </a:r>
              <a:endParaRPr lang="ar-SA" sz="4000" b="0">
                <a:solidFill>
                  <a:srgbClr val="8BD2F4"/>
                </a:solidFill>
                <a:latin typeface="GE Dinar One" pitchFamily="18" charset="-78"/>
                <a:ea typeface="GE Dinar One" pitchFamily="18" charset="-78"/>
                <a:cs typeface="GE Dinar One" pitchFamily="18" charset="-78"/>
              </a:endParaRPr>
            </a:p>
          </xdr:txBody>
        </xdr:sp>
        <xdr:sp macro="" textlink="">
          <xdr:nvSpPr>
            <xdr:cNvPr id="10" name="Rectangle 9">
              <a:extLst>
                <a:ext uri="{FF2B5EF4-FFF2-40B4-BE49-F238E27FC236}">
                  <a16:creationId xmlns:a16="http://schemas.microsoft.com/office/drawing/2014/main" id="{00000000-0008-0000-0000-00000A000000}"/>
                </a:ext>
              </a:extLst>
            </xdr:cNvPr>
            <xdr:cNvSpPr/>
          </xdr:nvSpPr>
          <xdr:spPr>
            <a:xfrm>
              <a:off x="11233887498" y="938608"/>
              <a:ext cx="2200373" cy="309959"/>
            </a:xfrm>
            <a:prstGeom prst="rect">
              <a:avLst/>
            </a:prstGeom>
            <a:solidFill>
              <a:srgbClr val="8BD2F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ar-SA" sz="1100"/>
            </a:p>
          </xdr:txBody>
        </xdr:sp>
        <xdr:sp macro="" textlink="">
          <xdr:nvSpPr>
            <xdr:cNvPr id="11" name="Rectangle 10">
              <a:extLst>
                <a:ext uri="{FF2B5EF4-FFF2-40B4-BE49-F238E27FC236}">
                  <a16:creationId xmlns:a16="http://schemas.microsoft.com/office/drawing/2014/main" id="{00000000-0008-0000-0000-00000B000000}"/>
                </a:ext>
              </a:extLst>
            </xdr:cNvPr>
            <xdr:cNvSpPr/>
          </xdr:nvSpPr>
          <xdr:spPr>
            <a:xfrm flipV="1">
              <a:off x="11233145710" y="1488536"/>
              <a:ext cx="2938979" cy="289962"/>
            </a:xfrm>
            <a:prstGeom prst="rect">
              <a:avLst/>
            </a:prstGeom>
            <a:solidFill>
              <a:srgbClr val="8BD2F4">
                <a:alpha val="95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ar-SA" sz="1100"/>
            </a:p>
          </xdr:txBody>
        </xdr:sp>
        <xdr:sp macro="" textlink="">
          <xdr:nvSpPr>
            <xdr:cNvPr id="12" name="Rectangle 11">
              <a:extLst>
                <a:ext uri="{FF2B5EF4-FFF2-40B4-BE49-F238E27FC236}">
                  <a16:creationId xmlns:a16="http://schemas.microsoft.com/office/drawing/2014/main" id="{00000000-0008-0000-0000-00000C000000}"/>
                </a:ext>
              </a:extLst>
            </xdr:cNvPr>
            <xdr:cNvSpPr/>
          </xdr:nvSpPr>
          <xdr:spPr>
            <a:xfrm>
              <a:off x="11233508379" y="2028467"/>
              <a:ext cx="2580883" cy="309959"/>
            </a:xfrm>
            <a:prstGeom prst="rect">
              <a:avLst/>
            </a:prstGeom>
            <a:solidFill>
              <a:srgbClr val="8BD2F4">
                <a:alpha val="92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ar-SA" sz="1100"/>
            </a:p>
          </xdr:txBody>
        </xdr:sp>
        <xdr:sp macro="" textlink="">
          <xdr:nvSpPr>
            <xdr:cNvPr id="13" name="Rectangle 12">
              <a:extLst>
                <a:ext uri="{FF2B5EF4-FFF2-40B4-BE49-F238E27FC236}">
                  <a16:creationId xmlns:a16="http://schemas.microsoft.com/office/drawing/2014/main" id="{00000000-0008-0000-0000-00000D000000}"/>
                </a:ext>
              </a:extLst>
            </xdr:cNvPr>
            <xdr:cNvSpPr/>
          </xdr:nvSpPr>
          <xdr:spPr>
            <a:xfrm>
              <a:off x="11233152254" y="2618390"/>
              <a:ext cx="2933825" cy="309959"/>
            </a:xfrm>
            <a:prstGeom prst="rect">
              <a:avLst/>
            </a:prstGeom>
            <a:solidFill>
              <a:srgbClr val="8BD2F4">
                <a:alpha val="9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ar-SA" sz="1100"/>
            </a:p>
          </xdr:txBody>
        </xdr:sp>
        <xdr:sp macro="" textlink="">
          <xdr:nvSpPr>
            <xdr:cNvPr id="14" name="Rectangle 13">
              <a:extLst>
                <a:ext uri="{FF2B5EF4-FFF2-40B4-BE49-F238E27FC236}">
                  <a16:creationId xmlns:a16="http://schemas.microsoft.com/office/drawing/2014/main" id="{00000000-0008-0000-0000-00000E000000}"/>
                </a:ext>
              </a:extLst>
            </xdr:cNvPr>
            <xdr:cNvSpPr/>
          </xdr:nvSpPr>
          <xdr:spPr>
            <a:xfrm>
              <a:off x="11234144902" y="3148323"/>
              <a:ext cx="1933824" cy="309959"/>
            </a:xfrm>
            <a:prstGeom prst="rect">
              <a:avLst/>
            </a:prstGeom>
            <a:solidFill>
              <a:srgbClr val="8BD2F4">
                <a:alpha val="85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ar-SA" sz="1100"/>
            </a:p>
          </xdr:txBody>
        </xdr:sp>
        <xdr:sp macro="" textlink="">
          <xdr:nvSpPr>
            <xdr:cNvPr id="15" name="Rectangle 14">
              <a:extLst>
                <a:ext uri="{FF2B5EF4-FFF2-40B4-BE49-F238E27FC236}">
                  <a16:creationId xmlns:a16="http://schemas.microsoft.com/office/drawing/2014/main" id="{00000000-0008-0000-0000-00000F000000}"/>
                </a:ext>
              </a:extLst>
            </xdr:cNvPr>
            <xdr:cNvSpPr/>
          </xdr:nvSpPr>
          <xdr:spPr>
            <a:xfrm flipV="1">
              <a:off x="11233714809" y="3641098"/>
              <a:ext cx="2372660" cy="289962"/>
            </a:xfrm>
            <a:prstGeom prst="rect">
              <a:avLst/>
            </a:prstGeom>
            <a:solidFill>
              <a:srgbClr val="8BD2F4">
                <a:alpha val="8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ar-SA" sz="1100"/>
            </a:p>
          </xdr:txBody>
        </xdr:sp>
        <xdr:sp macro="" textlink="">
          <xdr:nvSpPr>
            <xdr:cNvPr id="16" name="Rectangle 15">
              <a:extLst>
                <a:ext uri="{FF2B5EF4-FFF2-40B4-BE49-F238E27FC236}">
                  <a16:creationId xmlns:a16="http://schemas.microsoft.com/office/drawing/2014/main" id="{00000000-0008-0000-0000-000010000000}"/>
                </a:ext>
              </a:extLst>
            </xdr:cNvPr>
            <xdr:cNvSpPr/>
          </xdr:nvSpPr>
          <xdr:spPr>
            <a:xfrm>
              <a:off x="11234514908" y="4138192"/>
              <a:ext cx="1572561" cy="309959"/>
            </a:xfrm>
            <a:prstGeom prst="rect">
              <a:avLst/>
            </a:prstGeom>
            <a:solidFill>
              <a:srgbClr val="8BD2F4">
                <a:alpha val="75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ar-SA" sz="1100"/>
            </a:p>
          </xdr:txBody>
        </xdr:sp>
        <xdr:sp macro="" textlink="">
          <xdr:nvSpPr>
            <xdr:cNvPr id="17" name="Rectangle 16">
              <a:extLst>
                <a:ext uri="{FF2B5EF4-FFF2-40B4-BE49-F238E27FC236}">
                  <a16:creationId xmlns:a16="http://schemas.microsoft.com/office/drawing/2014/main" id="{00000000-0008-0000-0000-000011000000}"/>
                </a:ext>
              </a:extLst>
            </xdr:cNvPr>
            <xdr:cNvSpPr/>
          </xdr:nvSpPr>
          <xdr:spPr>
            <a:xfrm>
              <a:off x="11234969821" y="4678120"/>
              <a:ext cx="1110295" cy="309959"/>
            </a:xfrm>
            <a:prstGeom prst="rect">
              <a:avLst/>
            </a:prstGeom>
            <a:solidFill>
              <a:srgbClr val="8BD2F4">
                <a:alpha val="69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ar-SA" sz="1100"/>
            </a:p>
          </xdr:txBody>
        </xdr:sp>
        <xdr:sp macro="" textlink="">
          <xdr:nvSpPr>
            <xdr:cNvPr id="18" name="Rectangle 17">
              <a:extLst>
                <a:ext uri="{FF2B5EF4-FFF2-40B4-BE49-F238E27FC236}">
                  <a16:creationId xmlns:a16="http://schemas.microsoft.com/office/drawing/2014/main" id="{00000000-0008-0000-0000-000012000000}"/>
                </a:ext>
              </a:extLst>
            </xdr:cNvPr>
            <xdr:cNvSpPr/>
          </xdr:nvSpPr>
          <xdr:spPr>
            <a:xfrm flipV="1">
              <a:off x="11232412723" y="5248042"/>
              <a:ext cx="3683442" cy="289962"/>
            </a:xfrm>
            <a:prstGeom prst="rect">
              <a:avLst/>
            </a:prstGeom>
            <a:solidFill>
              <a:srgbClr val="0069A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ar-SA" sz="1100"/>
            </a:p>
          </xdr:txBody>
        </xdr:sp>
        <xdr:cxnSp macro="">
          <xdr:nvCxnSpPr>
            <xdr:cNvPr id="19" name="Straight Connector 18">
              <a:extLst>
                <a:ext uri="{FF2B5EF4-FFF2-40B4-BE49-F238E27FC236}">
                  <a16:creationId xmlns:a16="http://schemas.microsoft.com/office/drawing/2014/main" id="{00000000-0008-0000-0000-000013000000}"/>
                </a:ext>
              </a:extLst>
            </xdr:cNvPr>
            <xdr:cNvCxnSpPr/>
          </xdr:nvCxnSpPr>
          <xdr:spPr>
            <a:xfrm flipH="1">
              <a:off x="11229774974" y="5507943"/>
              <a:ext cx="3599999" cy="0"/>
            </a:xfrm>
            <a:prstGeom prst="line">
              <a:avLst/>
            </a:prstGeom>
            <a:ln>
              <a:solidFill>
                <a:srgbClr val="0069AA"/>
              </a:solidFill>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a:extLst>
                <a:ext uri="{FF2B5EF4-FFF2-40B4-BE49-F238E27FC236}">
                  <a16:creationId xmlns:a16="http://schemas.microsoft.com/office/drawing/2014/main" id="{00000000-0008-0000-0000-000014000000}"/>
                </a:ext>
              </a:extLst>
            </xdr:cNvPr>
            <xdr:cNvCxnSpPr/>
          </xdr:nvCxnSpPr>
          <xdr:spPr>
            <a:xfrm flipH="1">
              <a:off x="11229775424" y="942975"/>
              <a:ext cx="4248000" cy="0"/>
            </a:xfrm>
            <a:prstGeom prst="line">
              <a:avLst/>
            </a:prstGeom>
            <a:ln>
              <a:solidFill>
                <a:srgbClr val="8BD2F4"/>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13</xdr:col>
      <xdr:colOff>23222</xdr:colOff>
      <xdr:row>51</xdr:row>
      <xdr:rowOff>35718</xdr:rowOff>
    </xdr:from>
    <xdr:to>
      <xdr:col>20</xdr:col>
      <xdr:colOff>587631</xdr:colOff>
      <xdr:row>65</xdr:row>
      <xdr:rowOff>47626</xdr:rowOff>
    </xdr:to>
    <xdr:grpSp>
      <xdr:nvGrpSpPr>
        <xdr:cNvPr id="21" name="Group 20">
          <a:extLst>
            <a:ext uri="{FF2B5EF4-FFF2-40B4-BE49-F238E27FC236}">
              <a16:creationId xmlns:a16="http://schemas.microsoft.com/office/drawing/2014/main" id="{00000000-0008-0000-0000-000015000000}"/>
            </a:ext>
          </a:extLst>
        </xdr:cNvPr>
        <xdr:cNvGrpSpPr/>
      </xdr:nvGrpSpPr>
      <xdr:grpSpPr>
        <a:xfrm flipH="1">
          <a:off x="9717758663" y="21562218"/>
          <a:ext cx="4721791" cy="2678908"/>
          <a:chOff x="11231183328" y="2889078"/>
          <a:chExt cx="4834116" cy="2702098"/>
        </a:xfrm>
      </xdr:grpSpPr>
      <xdr:sp macro="" textlink="">
        <xdr:nvSpPr>
          <xdr:cNvPr id="22" name="Rectangle 21">
            <a:extLst>
              <a:ext uri="{FF2B5EF4-FFF2-40B4-BE49-F238E27FC236}">
                <a16:creationId xmlns:a16="http://schemas.microsoft.com/office/drawing/2014/main" id="{00000000-0008-0000-0000-000016000000}"/>
              </a:ext>
            </a:extLst>
          </xdr:cNvPr>
          <xdr:cNvSpPr/>
        </xdr:nvSpPr>
        <xdr:spPr>
          <a:xfrm>
            <a:off x="11231327550" y="4962526"/>
            <a:ext cx="1752599" cy="628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l" rtl="1"/>
            <a:r>
              <a:rPr lang="en-US" sz="3600">
                <a:solidFill>
                  <a:srgbClr val="0069AA"/>
                </a:solidFill>
                <a:latin typeface="+mn-lt"/>
              </a:rPr>
              <a:t>2023</a:t>
            </a:r>
            <a:endParaRPr lang="ar-SA" sz="3600">
              <a:solidFill>
                <a:srgbClr val="0069AA"/>
              </a:solidFill>
              <a:latin typeface="GE Dinar One" pitchFamily="18" charset="-78"/>
              <a:ea typeface="GE Dinar One" pitchFamily="18" charset="-78"/>
              <a:cs typeface="GE Dinar One" pitchFamily="18" charset="-78"/>
            </a:endParaRPr>
          </a:p>
        </xdr:txBody>
      </xdr:sp>
      <xdr:grpSp>
        <xdr:nvGrpSpPr>
          <xdr:cNvPr id="23" name="Group 22">
            <a:extLst>
              <a:ext uri="{FF2B5EF4-FFF2-40B4-BE49-F238E27FC236}">
                <a16:creationId xmlns:a16="http://schemas.microsoft.com/office/drawing/2014/main" id="{00000000-0008-0000-0000-000017000000}"/>
              </a:ext>
            </a:extLst>
          </xdr:cNvPr>
          <xdr:cNvGrpSpPr/>
        </xdr:nvGrpSpPr>
        <xdr:grpSpPr>
          <a:xfrm>
            <a:off x="11231183328" y="2889078"/>
            <a:ext cx="4834116" cy="2648926"/>
            <a:chOff x="11229564982" y="933242"/>
            <a:chExt cx="6531183" cy="4604762"/>
          </a:xfrm>
        </xdr:grpSpPr>
        <xdr:sp macro="" textlink="">
          <xdr:nvSpPr>
            <xdr:cNvPr id="24" name="Rectangle 23">
              <a:extLst>
                <a:ext uri="{FF2B5EF4-FFF2-40B4-BE49-F238E27FC236}">
                  <a16:creationId xmlns:a16="http://schemas.microsoft.com/office/drawing/2014/main" id="{00000000-0008-0000-0000-000018000000}"/>
                </a:ext>
              </a:extLst>
            </xdr:cNvPr>
            <xdr:cNvSpPr/>
          </xdr:nvSpPr>
          <xdr:spPr>
            <a:xfrm>
              <a:off x="11229965903" y="933242"/>
              <a:ext cx="3123719" cy="3905250"/>
            </a:xfrm>
            <a:prstGeom prst="rect">
              <a:avLst/>
            </a:prstGeom>
            <a:noFill/>
            <a:ln w="3175">
              <a:no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ctr"/>
            <a:lstStyle/>
            <a:p>
              <a:pPr algn="ctr" rtl="1"/>
              <a:r>
                <a:rPr lang="en-US" sz="3200" b="0">
                  <a:solidFill>
                    <a:srgbClr val="8BD2F4"/>
                  </a:solidFill>
                  <a:latin typeface="+mn-lt"/>
                  <a:ea typeface="GE Dinar One" pitchFamily="18" charset="-78"/>
                  <a:cs typeface="GE Dinar One" pitchFamily="18" charset="-78"/>
                </a:rPr>
                <a:t>ANNUAL REPORT STATISTICAL APPENDIX</a:t>
              </a:r>
            </a:p>
          </xdr:txBody>
        </xdr:sp>
        <xdr:sp macro="" textlink="">
          <xdr:nvSpPr>
            <xdr:cNvPr id="25" name="Rectangle 24">
              <a:extLst>
                <a:ext uri="{FF2B5EF4-FFF2-40B4-BE49-F238E27FC236}">
                  <a16:creationId xmlns:a16="http://schemas.microsoft.com/office/drawing/2014/main" id="{00000000-0008-0000-0000-000019000000}"/>
                </a:ext>
              </a:extLst>
            </xdr:cNvPr>
            <xdr:cNvSpPr/>
          </xdr:nvSpPr>
          <xdr:spPr>
            <a:xfrm>
              <a:off x="11233887498" y="938608"/>
              <a:ext cx="2200373" cy="309959"/>
            </a:xfrm>
            <a:prstGeom prst="rect">
              <a:avLst/>
            </a:prstGeom>
            <a:solidFill>
              <a:srgbClr val="8BD2F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ar-SA" sz="1100"/>
            </a:p>
          </xdr:txBody>
        </xdr:sp>
        <xdr:sp macro="" textlink="">
          <xdr:nvSpPr>
            <xdr:cNvPr id="26" name="Rectangle 25">
              <a:extLst>
                <a:ext uri="{FF2B5EF4-FFF2-40B4-BE49-F238E27FC236}">
                  <a16:creationId xmlns:a16="http://schemas.microsoft.com/office/drawing/2014/main" id="{00000000-0008-0000-0000-00001A000000}"/>
                </a:ext>
              </a:extLst>
            </xdr:cNvPr>
            <xdr:cNvSpPr/>
          </xdr:nvSpPr>
          <xdr:spPr>
            <a:xfrm flipV="1">
              <a:off x="11233145710" y="1488536"/>
              <a:ext cx="2938979" cy="289962"/>
            </a:xfrm>
            <a:prstGeom prst="rect">
              <a:avLst/>
            </a:prstGeom>
            <a:solidFill>
              <a:srgbClr val="8BD2F4">
                <a:alpha val="95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ar-SA" sz="1100"/>
            </a:p>
          </xdr:txBody>
        </xdr:sp>
        <xdr:sp macro="" textlink="">
          <xdr:nvSpPr>
            <xdr:cNvPr id="27" name="Rectangle 26">
              <a:extLst>
                <a:ext uri="{FF2B5EF4-FFF2-40B4-BE49-F238E27FC236}">
                  <a16:creationId xmlns:a16="http://schemas.microsoft.com/office/drawing/2014/main" id="{00000000-0008-0000-0000-00001B000000}"/>
                </a:ext>
              </a:extLst>
            </xdr:cNvPr>
            <xdr:cNvSpPr/>
          </xdr:nvSpPr>
          <xdr:spPr>
            <a:xfrm>
              <a:off x="11233508379" y="2028467"/>
              <a:ext cx="2580883" cy="309959"/>
            </a:xfrm>
            <a:prstGeom prst="rect">
              <a:avLst/>
            </a:prstGeom>
            <a:solidFill>
              <a:srgbClr val="8BD2F4">
                <a:alpha val="92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ar-SA" sz="1100"/>
            </a:p>
          </xdr:txBody>
        </xdr:sp>
        <xdr:sp macro="" textlink="">
          <xdr:nvSpPr>
            <xdr:cNvPr id="28" name="Rectangle 27">
              <a:extLst>
                <a:ext uri="{FF2B5EF4-FFF2-40B4-BE49-F238E27FC236}">
                  <a16:creationId xmlns:a16="http://schemas.microsoft.com/office/drawing/2014/main" id="{00000000-0008-0000-0000-00001C000000}"/>
                </a:ext>
              </a:extLst>
            </xdr:cNvPr>
            <xdr:cNvSpPr/>
          </xdr:nvSpPr>
          <xdr:spPr>
            <a:xfrm>
              <a:off x="11233152254" y="2618390"/>
              <a:ext cx="2933825" cy="309959"/>
            </a:xfrm>
            <a:prstGeom prst="rect">
              <a:avLst/>
            </a:prstGeom>
            <a:solidFill>
              <a:srgbClr val="8BD2F4">
                <a:alpha val="9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ar-SA" sz="1100"/>
            </a:p>
          </xdr:txBody>
        </xdr:sp>
        <xdr:sp macro="" textlink="">
          <xdr:nvSpPr>
            <xdr:cNvPr id="29" name="Rectangle 28">
              <a:extLst>
                <a:ext uri="{FF2B5EF4-FFF2-40B4-BE49-F238E27FC236}">
                  <a16:creationId xmlns:a16="http://schemas.microsoft.com/office/drawing/2014/main" id="{00000000-0008-0000-0000-00001D000000}"/>
                </a:ext>
              </a:extLst>
            </xdr:cNvPr>
            <xdr:cNvSpPr/>
          </xdr:nvSpPr>
          <xdr:spPr>
            <a:xfrm>
              <a:off x="11234144902" y="3148323"/>
              <a:ext cx="1933824" cy="309959"/>
            </a:xfrm>
            <a:prstGeom prst="rect">
              <a:avLst/>
            </a:prstGeom>
            <a:solidFill>
              <a:srgbClr val="8BD2F4">
                <a:alpha val="85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ar-SA" sz="1100"/>
            </a:p>
          </xdr:txBody>
        </xdr:sp>
        <xdr:sp macro="" textlink="">
          <xdr:nvSpPr>
            <xdr:cNvPr id="30" name="Rectangle 29">
              <a:extLst>
                <a:ext uri="{FF2B5EF4-FFF2-40B4-BE49-F238E27FC236}">
                  <a16:creationId xmlns:a16="http://schemas.microsoft.com/office/drawing/2014/main" id="{00000000-0008-0000-0000-00001E000000}"/>
                </a:ext>
              </a:extLst>
            </xdr:cNvPr>
            <xdr:cNvSpPr/>
          </xdr:nvSpPr>
          <xdr:spPr>
            <a:xfrm flipV="1">
              <a:off x="11233714809" y="3641098"/>
              <a:ext cx="2372660" cy="289962"/>
            </a:xfrm>
            <a:prstGeom prst="rect">
              <a:avLst/>
            </a:prstGeom>
            <a:solidFill>
              <a:srgbClr val="8BD2F4">
                <a:alpha val="8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ar-SA" sz="1100"/>
            </a:p>
          </xdr:txBody>
        </xdr:sp>
        <xdr:sp macro="" textlink="">
          <xdr:nvSpPr>
            <xdr:cNvPr id="31" name="Rectangle 30">
              <a:extLst>
                <a:ext uri="{FF2B5EF4-FFF2-40B4-BE49-F238E27FC236}">
                  <a16:creationId xmlns:a16="http://schemas.microsoft.com/office/drawing/2014/main" id="{00000000-0008-0000-0000-00001F000000}"/>
                </a:ext>
              </a:extLst>
            </xdr:cNvPr>
            <xdr:cNvSpPr/>
          </xdr:nvSpPr>
          <xdr:spPr>
            <a:xfrm>
              <a:off x="11234514908" y="4138192"/>
              <a:ext cx="1572561" cy="309959"/>
            </a:xfrm>
            <a:prstGeom prst="rect">
              <a:avLst/>
            </a:prstGeom>
            <a:solidFill>
              <a:srgbClr val="8BD2F4">
                <a:alpha val="75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ar-SA" sz="1100"/>
            </a:p>
          </xdr:txBody>
        </xdr:sp>
        <xdr:sp macro="" textlink="">
          <xdr:nvSpPr>
            <xdr:cNvPr id="32" name="Rectangle 31">
              <a:extLst>
                <a:ext uri="{FF2B5EF4-FFF2-40B4-BE49-F238E27FC236}">
                  <a16:creationId xmlns:a16="http://schemas.microsoft.com/office/drawing/2014/main" id="{00000000-0008-0000-0000-000020000000}"/>
                </a:ext>
              </a:extLst>
            </xdr:cNvPr>
            <xdr:cNvSpPr/>
          </xdr:nvSpPr>
          <xdr:spPr>
            <a:xfrm>
              <a:off x="11234969821" y="4678120"/>
              <a:ext cx="1110295" cy="309959"/>
            </a:xfrm>
            <a:prstGeom prst="rect">
              <a:avLst/>
            </a:prstGeom>
            <a:solidFill>
              <a:srgbClr val="8BD2F4">
                <a:alpha val="69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ar-SA" sz="1100"/>
            </a:p>
          </xdr:txBody>
        </xdr:sp>
        <xdr:sp macro="" textlink="">
          <xdr:nvSpPr>
            <xdr:cNvPr id="33" name="Rectangle 32">
              <a:extLst>
                <a:ext uri="{FF2B5EF4-FFF2-40B4-BE49-F238E27FC236}">
                  <a16:creationId xmlns:a16="http://schemas.microsoft.com/office/drawing/2014/main" id="{00000000-0008-0000-0000-000021000000}"/>
                </a:ext>
              </a:extLst>
            </xdr:cNvPr>
            <xdr:cNvSpPr/>
          </xdr:nvSpPr>
          <xdr:spPr>
            <a:xfrm flipV="1">
              <a:off x="11232412723" y="5248042"/>
              <a:ext cx="3683442" cy="289962"/>
            </a:xfrm>
            <a:prstGeom prst="rect">
              <a:avLst/>
            </a:prstGeom>
            <a:solidFill>
              <a:srgbClr val="0069A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ar-SA" sz="1100"/>
            </a:p>
          </xdr:txBody>
        </xdr:sp>
        <xdr:cxnSp macro="">
          <xdr:nvCxnSpPr>
            <xdr:cNvPr id="34" name="Straight Connector 33">
              <a:extLst>
                <a:ext uri="{FF2B5EF4-FFF2-40B4-BE49-F238E27FC236}">
                  <a16:creationId xmlns:a16="http://schemas.microsoft.com/office/drawing/2014/main" id="{00000000-0008-0000-0000-000022000000}"/>
                </a:ext>
              </a:extLst>
            </xdr:cNvPr>
            <xdr:cNvCxnSpPr/>
          </xdr:nvCxnSpPr>
          <xdr:spPr>
            <a:xfrm flipH="1">
              <a:off x="11229754486" y="5507942"/>
              <a:ext cx="2764538" cy="0"/>
            </a:xfrm>
            <a:prstGeom prst="line">
              <a:avLst/>
            </a:prstGeom>
            <a:ln>
              <a:solidFill>
                <a:srgbClr val="0069AA"/>
              </a:solidFill>
            </a:ln>
          </xdr:spPr>
          <xdr:style>
            <a:lnRef idx="1">
              <a:schemeClr val="accent1"/>
            </a:lnRef>
            <a:fillRef idx="0">
              <a:schemeClr val="accent1"/>
            </a:fillRef>
            <a:effectRef idx="0">
              <a:schemeClr val="accent1"/>
            </a:effectRef>
            <a:fontRef idx="minor">
              <a:schemeClr val="tx1"/>
            </a:fontRef>
          </xdr:style>
        </xdr:cxnSp>
        <xdr:cxnSp macro="">
          <xdr:nvCxnSpPr>
            <xdr:cNvPr id="35" name="Straight Connector 34">
              <a:extLst>
                <a:ext uri="{FF2B5EF4-FFF2-40B4-BE49-F238E27FC236}">
                  <a16:creationId xmlns:a16="http://schemas.microsoft.com/office/drawing/2014/main" id="{00000000-0008-0000-0000-000023000000}"/>
                </a:ext>
              </a:extLst>
            </xdr:cNvPr>
            <xdr:cNvCxnSpPr/>
          </xdr:nvCxnSpPr>
          <xdr:spPr>
            <a:xfrm flipH="1">
              <a:off x="11229564982" y="942975"/>
              <a:ext cx="4458442" cy="53008"/>
            </a:xfrm>
            <a:prstGeom prst="line">
              <a:avLst/>
            </a:prstGeom>
            <a:ln>
              <a:solidFill>
                <a:srgbClr val="8BD2F4"/>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1</xdr:colOff>
      <xdr:row>1</xdr:row>
      <xdr:rowOff>119061</xdr:rowOff>
    </xdr:from>
    <xdr:to>
      <xdr:col>21</xdr:col>
      <xdr:colOff>614530</xdr:colOff>
      <xdr:row>5</xdr:row>
      <xdr:rowOff>20892</xdr:rowOff>
    </xdr:to>
    <xdr:sp macro="" textlink="">
      <xdr:nvSpPr>
        <xdr:cNvPr id="36" name="Rectangle 35">
          <a:extLst>
            <a:ext uri="{FF2B5EF4-FFF2-40B4-BE49-F238E27FC236}">
              <a16:creationId xmlns:a16="http://schemas.microsoft.com/office/drawing/2014/main" id="{00000000-0008-0000-0000-000024000000}"/>
            </a:ext>
          </a:extLst>
        </xdr:cNvPr>
        <xdr:cNvSpPr/>
      </xdr:nvSpPr>
      <xdr:spPr>
        <a:xfrm>
          <a:off x="9849165110" y="301941"/>
          <a:ext cx="12943689" cy="633351"/>
        </a:xfrm>
        <a:prstGeom prst="rect">
          <a:avLst/>
        </a:prstGeom>
        <a:no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en-US" sz="1800">
              <a:solidFill>
                <a:schemeClr val="bg1">
                  <a:lumMod val="65000"/>
                </a:schemeClr>
              </a:solidFill>
              <a:latin typeface="Ebrima" panose="02000000000000000000" pitchFamily="2" charset="0"/>
              <a:ea typeface="Ebrima" panose="02000000000000000000" pitchFamily="2" charset="0"/>
              <a:cs typeface="Ebrima" panose="02000000000000000000" pitchFamily="2" charset="0"/>
            </a:rPr>
            <a:t>ANNUAL REPORT STATISTICAL APPENDIX</a:t>
          </a:r>
        </a:p>
      </xdr:txBody>
    </xdr:sp>
    <xdr:clientData/>
  </xdr:twoCellAnchor>
  <xdr:twoCellAnchor>
    <xdr:from>
      <xdr:col>0</xdr:col>
      <xdr:colOff>35547</xdr:colOff>
      <xdr:row>0</xdr:row>
      <xdr:rowOff>0</xdr:rowOff>
    </xdr:from>
    <xdr:to>
      <xdr:col>21</xdr:col>
      <xdr:colOff>400175</xdr:colOff>
      <xdr:row>5</xdr:row>
      <xdr:rowOff>18770</xdr:rowOff>
    </xdr:to>
    <xdr:grpSp>
      <xdr:nvGrpSpPr>
        <xdr:cNvPr id="37" name="Group 36">
          <a:extLst>
            <a:ext uri="{FF2B5EF4-FFF2-40B4-BE49-F238E27FC236}">
              <a16:creationId xmlns:a16="http://schemas.microsoft.com/office/drawing/2014/main" id="{00000000-0008-0000-0000-000025000000}"/>
            </a:ext>
          </a:extLst>
        </xdr:cNvPr>
        <xdr:cNvGrpSpPr/>
      </xdr:nvGrpSpPr>
      <xdr:grpSpPr>
        <a:xfrm>
          <a:off x="9717352207" y="0"/>
          <a:ext cx="12489393" cy="971270"/>
          <a:chOff x="11222138036" y="0"/>
          <a:chExt cx="14010390" cy="911739"/>
        </a:xfrm>
      </xdr:grpSpPr>
      <xdr:pic>
        <xdr:nvPicPr>
          <xdr:cNvPr id="38" name="Picture 37">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1"/>
          <a:stretch>
            <a:fillRect/>
          </a:stretch>
        </xdr:blipFill>
        <xdr:spPr>
          <a:xfrm>
            <a:off x="11222172581" y="0"/>
            <a:ext cx="13975845" cy="707376"/>
          </a:xfrm>
          <a:prstGeom prst="rect">
            <a:avLst/>
          </a:prstGeom>
        </xdr:spPr>
      </xdr:pic>
      <xdr:pic>
        <xdr:nvPicPr>
          <xdr:cNvPr id="39" name="Picture 38">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227718495" y="218649"/>
            <a:ext cx="2582718" cy="453809"/>
          </a:xfrm>
          <a:prstGeom prst="rect">
            <a:avLst/>
          </a:prstGeom>
        </xdr:spPr>
      </xdr:pic>
      <xdr:sp macro="" textlink="">
        <xdr:nvSpPr>
          <xdr:cNvPr id="40" name="Rectangle 39">
            <a:extLst>
              <a:ext uri="{FF2B5EF4-FFF2-40B4-BE49-F238E27FC236}">
                <a16:creationId xmlns:a16="http://schemas.microsoft.com/office/drawing/2014/main" id="{00000000-0008-0000-0000-000028000000}"/>
              </a:ext>
            </a:extLst>
          </xdr:cNvPr>
          <xdr:cNvSpPr/>
        </xdr:nvSpPr>
        <xdr:spPr>
          <a:xfrm>
            <a:off x="11222138036" y="295533"/>
            <a:ext cx="14010265" cy="616206"/>
          </a:xfrm>
          <a:prstGeom prst="rect">
            <a:avLst/>
          </a:prstGeom>
          <a:solidFill>
            <a:srgbClr val="8BD2F4">
              <a:alpha val="36000"/>
            </a:srgbClr>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l" rtl="1"/>
            <a:r>
              <a:rPr lang="ar-SA" sz="1800">
                <a:solidFill>
                  <a:schemeClr val="bg1">
                    <a:lumMod val="65000"/>
                  </a:schemeClr>
                </a:solidFill>
                <a:latin typeface="GE Dinar One" panose="020A0503020102020204" pitchFamily="18" charset="-78"/>
                <a:ea typeface="GE Dinar One" panose="020A0503020102020204" pitchFamily="18" charset="-78"/>
                <a:cs typeface="GE Dinar One" panose="020A0503020102020204" pitchFamily="18" charset="-78"/>
              </a:rPr>
              <a:t>الملحق الإحصائي للتقرير السنوي</a:t>
            </a:r>
          </a:p>
        </xdr:txBody>
      </xdr:sp>
    </xdr:grpSp>
    <xdr:clientData/>
  </xdr:twoCellAnchor>
  <xdr:twoCellAnchor>
    <xdr:from>
      <xdr:col>1</xdr:col>
      <xdr:colOff>714376</xdr:colOff>
      <xdr:row>51</xdr:row>
      <xdr:rowOff>0</xdr:rowOff>
    </xdr:from>
    <xdr:to>
      <xdr:col>9</xdr:col>
      <xdr:colOff>574722</xdr:colOff>
      <xdr:row>65</xdr:row>
      <xdr:rowOff>2377</xdr:rowOff>
    </xdr:to>
    <xdr:grpSp>
      <xdr:nvGrpSpPr>
        <xdr:cNvPr id="43" name="Group 42">
          <a:extLst>
            <a:ext uri="{FF2B5EF4-FFF2-40B4-BE49-F238E27FC236}">
              <a16:creationId xmlns:a16="http://schemas.microsoft.com/office/drawing/2014/main" id="{00000000-0008-0000-0000-00002B000000}"/>
            </a:ext>
          </a:extLst>
        </xdr:cNvPr>
        <xdr:cNvGrpSpPr/>
      </xdr:nvGrpSpPr>
      <xdr:grpSpPr>
        <a:xfrm>
          <a:off x="9723766719" y="21526500"/>
          <a:ext cx="4802140" cy="2669377"/>
          <a:chOff x="11229717824" y="828675"/>
          <a:chExt cx="6378341" cy="4709329"/>
        </a:xfrm>
      </xdr:grpSpPr>
      <xdr:sp macro="" textlink="">
        <xdr:nvSpPr>
          <xdr:cNvPr id="44" name="Rectangle 43">
            <a:extLst>
              <a:ext uri="{FF2B5EF4-FFF2-40B4-BE49-F238E27FC236}">
                <a16:creationId xmlns:a16="http://schemas.microsoft.com/office/drawing/2014/main" id="{00000000-0008-0000-0000-00002C000000}"/>
              </a:ext>
            </a:extLst>
          </xdr:cNvPr>
          <xdr:cNvSpPr/>
        </xdr:nvSpPr>
        <xdr:spPr>
          <a:xfrm>
            <a:off x="11229717824" y="828675"/>
            <a:ext cx="2800351" cy="3905250"/>
          </a:xfrm>
          <a:prstGeom prst="rect">
            <a:avLst/>
          </a:prstGeom>
          <a:noFill/>
          <a:ln w="3175">
            <a:no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ctr"/>
          <a:lstStyle/>
          <a:p>
            <a:pPr algn="r" rtl="1"/>
            <a:r>
              <a:rPr lang="ar-SA" sz="4000" b="0">
                <a:solidFill>
                  <a:srgbClr val="8BD2F4"/>
                </a:solidFill>
                <a:latin typeface="GE Dinar One" pitchFamily="18" charset="-78"/>
                <a:ea typeface="GE Dinar One" pitchFamily="18" charset="-78"/>
                <a:cs typeface="GE Dinar One" pitchFamily="18" charset="-78"/>
              </a:rPr>
              <a:t>الملحق</a:t>
            </a:r>
            <a:r>
              <a:rPr lang="ar-SA" sz="4000" b="0" baseline="0">
                <a:solidFill>
                  <a:srgbClr val="8BD2F4"/>
                </a:solidFill>
                <a:latin typeface="GE Dinar One" pitchFamily="18" charset="-78"/>
                <a:ea typeface="GE Dinar One" pitchFamily="18" charset="-78"/>
                <a:cs typeface="GE Dinar One" pitchFamily="18" charset="-78"/>
              </a:rPr>
              <a:t> الإحصائي للتقرير السنوي</a:t>
            </a:r>
            <a:endParaRPr lang="ar-SA" sz="4000" b="0">
              <a:solidFill>
                <a:srgbClr val="8BD2F4"/>
              </a:solidFill>
              <a:latin typeface="GE Dinar One" pitchFamily="18" charset="-78"/>
              <a:ea typeface="GE Dinar One" pitchFamily="18" charset="-78"/>
              <a:cs typeface="GE Dinar One" pitchFamily="18" charset="-78"/>
            </a:endParaRPr>
          </a:p>
        </xdr:txBody>
      </xdr:sp>
      <xdr:sp macro="" textlink="">
        <xdr:nvSpPr>
          <xdr:cNvPr id="45" name="Rectangle 44">
            <a:extLst>
              <a:ext uri="{FF2B5EF4-FFF2-40B4-BE49-F238E27FC236}">
                <a16:creationId xmlns:a16="http://schemas.microsoft.com/office/drawing/2014/main" id="{00000000-0008-0000-0000-00002D000000}"/>
              </a:ext>
            </a:extLst>
          </xdr:cNvPr>
          <xdr:cNvSpPr/>
        </xdr:nvSpPr>
        <xdr:spPr>
          <a:xfrm>
            <a:off x="11233887498" y="938608"/>
            <a:ext cx="2200373" cy="309959"/>
          </a:xfrm>
          <a:prstGeom prst="rect">
            <a:avLst/>
          </a:prstGeom>
          <a:solidFill>
            <a:srgbClr val="8BD2F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ar-SA" sz="1100"/>
          </a:p>
        </xdr:txBody>
      </xdr:sp>
      <xdr:sp macro="" textlink="">
        <xdr:nvSpPr>
          <xdr:cNvPr id="46" name="Rectangle 45">
            <a:extLst>
              <a:ext uri="{FF2B5EF4-FFF2-40B4-BE49-F238E27FC236}">
                <a16:creationId xmlns:a16="http://schemas.microsoft.com/office/drawing/2014/main" id="{00000000-0008-0000-0000-00002E000000}"/>
              </a:ext>
            </a:extLst>
          </xdr:cNvPr>
          <xdr:cNvSpPr/>
        </xdr:nvSpPr>
        <xdr:spPr>
          <a:xfrm flipV="1">
            <a:off x="11233145710" y="1488536"/>
            <a:ext cx="2938979" cy="289962"/>
          </a:xfrm>
          <a:prstGeom prst="rect">
            <a:avLst/>
          </a:prstGeom>
          <a:solidFill>
            <a:srgbClr val="8BD2F4">
              <a:alpha val="95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ar-SA" sz="1100"/>
          </a:p>
        </xdr:txBody>
      </xdr:sp>
      <xdr:sp macro="" textlink="">
        <xdr:nvSpPr>
          <xdr:cNvPr id="47" name="Rectangle 46">
            <a:extLst>
              <a:ext uri="{FF2B5EF4-FFF2-40B4-BE49-F238E27FC236}">
                <a16:creationId xmlns:a16="http://schemas.microsoft.com/office/drawing/2014/main" id="{00000000-0008-0000-0000-00002F000000}"/>
              </a:ext>
            </a:extLst>
          </xdr:cNvPr>
          <xdr:cNvSpPr/>
        </xdr:nvSpPr>
        <xdr:spPr>
          <a:xfrm>
            <a:off x="11233508379" y="2028467"/>
            <a:ext cx="2580883" cy="309959"/>
          </a:xfrm>
          <a:prstGeom prst="rect">
            <a:avLst/>
          </a:prstGeom>
          <a:solidFill>
            <a:srgbClr val="8BD2F4">
              <a:alpha val="92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ar-SA" sz="1100"/>
          </a:p>
        </xdr:txBody>
      </xdr:sp>
      <xdr:sp macro="" textlink="">
        <xdr:nvSpPr>
          <xdr:cNvPr id="48" name="Rectangle 47">
            <a:extLst>
              <a:ext uri="{FF2B5EF4-FFF2-40B4-BE49-F238E27FC236}">
                <a16:creationId xmlns:a16="http://schemas.microsoft.com/office/drawing/2014/main" id="{00000000-0008-0000-0000-000030000000}"/>
              </a:ext>
            </a:extLst>
          </xdr:cNvPr>
          <xdr:cNvSpPr/>
        </xdr:nvSpPr>
        <xdr:spPr>
          <a:xfrm>
            <a:off x="11233152254" y="2618390"/>
            <a:ext cx="2933825" cy="309959"/>
          </a:xfrm>
          <a:prstGeom prst="rect">
            <a:avLst/>
          </a:prstGeom>
          <a:solidFill>
            <a:srgbClr val="8BD2F4">
              <a:alpha val="9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ar-SA" sz="1100"/>
          </a:p>
        </xdr:txBody>
      </xdr:sp>
      <xdr:sp macro="" textlink="">
        <xdr:nvSpPr>
          <xdr:cNvPr id="49" name="Rectangle 48">
            <a:extLst>
              <a:ext uri="{FF2B5EF4-FFF2-40B4-BE49-F238E27FC236}">
                <a16:creationId xmlns:a16="http://schemas.microsoft.com/office/drawing/2014/main" id="{00000000-0008-0000-0000-000031000000}"/>
              </a:ext>
            </a:extLst>
          </xdr:cNvPr>
          <xdr:cNvSpPr/>
        </xdr:nvSpPr>
        <xdr:spPr>
          <a:xfrm>
            <a:off x="11234144902" y="3148323"/>
            <a:ext cx="1933824" cy="309959"/>
          </a:xfrm>
          <a:prstGeom prst="rect">
            <a:avLst/>
          </a:prstGeom>
          <a:solidFill>
            <a:srgbClr val="8BD2F4">
              <a:alpha val="85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ar-SA" sz="1100"/>
          </a:p>
        </xdr:txBody>
      </xdr:sp>
      <xdr:sp macro="" textlink="">
        <xdr:nvSpPr>
          <xdr:cNvPr id="50" name="Rectangle 49">
            <a:extLst>
              <a:ext uri="{FF2B5EF4-FFF2-40B4-BE49-F238E27FC236}">
                <a16:creationId xmlns:a16="http://schemas.microsoft.com/office/drawing/2014/main" id="{00000000-0008-0000-0000-000032000000}"/>
              </a:ext>
            </a:extLst>
          </xdr:cNvPr>
          <xdr:cNvSpPr/>
        </xdr:nvSpPr>
        <xdr:spPr>
          <a:xfrm flipV="1">
            <a:off x="11233714809" y="3641098"/>
            <a:ext cx="2372660" cy="289962"/>
          </a:xfrm>
          <a:prstGeom prst="rect">
            <a:avLst/>
          </a:prstGeom>
          <a:solidFill>
            <a:srgbClr val="8BD2F4">
              <a:alpha val="8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ar-SA" sz="1100"/>
          </a:p>
        </xdr:txBody>
      </xdr:sp>
      <xdr:sp macro="" textlink="">
        <xdr:nvSpPr>
          <xdr:cNvPr id="51" name="Rectangle 50">
            <a:extLst>
              <a:ext uri="{FF2B5EF4-FFF2-40B4-BE49-F238E27FC236}">
                <a16:creationId xmlns:a16="http://schemas.microsoft.com/office/drawing/2014/main" id="{00000000-0008-0000-0000-000033000000}"/>
              </a:ext>
            </a:extLst>
          </xdr:cNvPr>
          <xdr:cNvSpPr/>
        </xdr:nvSpPr>
        <xdr:spPr>
          <a:xfrm>
            <a:off x="11234514908" y="4138192"/>
            <a:ext cx="1572561" cy="309959"/>
          </a:xfrm>
          <a:prstGeom prst="rect">
            <a:avLst/>
          </a:prstGeom>
          <a:solidFill>
            <a:srgbClr val="8BD2F4">
              <a:alpha val="75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ar-SA" sz="1100"/>
          </a:p>
        </xdr:txBody>
      </xdr:sp>
      <xdr:sp macro="" textlink="">
        <xdr:nvSpPr>
          <xdr:cNvPr id="52" name="Rectangle 51">
            <a:extLst>
              <a:ext uri="{FF2B5EF4-FFF2-40B4-BE49-F238E27FC236}">
                <a16:creationId xmlns:a16="http://schemas.microsoft.com/office/drawing/2014/main" id="{00000000-0008-0000-0000-000034000000}"/>
              </a:ext>
            </a:extLst>
          </xdr:cNvPr>
          <xdr:cNvSpPr/>
        </xdr:nvSpPr>
        <xdr:spPr>
          <a:xfrm>
            <a:off x="11234969821" y="4678120"/>
            <a:ext cx="1110295" cy="309959"/>
          </a:xfrm>
          <a:prstGeom prst="rect">
            <a:avLst/>
          </a:prstGeom>
          <a:solidFill>
            <a:srgbClr val="8BD2F4">
              <a:alpha val="69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ar-SA" sz="1100"/>
          </a:p>
        </xdr:txBody>
      </xdr:sp>
      <xdr:sp macro="" textlink="">
        <xdr:nvSpPr>
          <xdr:cNvPr id="53" name="Rectangle 52">
            <a:extLst>
              <a:ext uri="{FF2B5EF4-FFF2-40B4-BE49-F238E27FC236}">
                <a16:creationId xmlns:a16="http://schemas.microsoft.com/office/drawing/2014/main" id="{00000000-0008-0000-0000-000035000000}"/>
              </a:ext>
            </a:extLst>
          </xdr:cNvPr>
          <xdr:cNvSpPr/>
        </xdr:nvSpPr>
        <xdr:spPr>
          <a:xfrm flipV="1">
            <a:off x="11232412723" y="5248042"/>
            <a:ext cx="3683442" cy="289962"/>
          </a:xfrm>
          <a:prstGeom prst="rect">
            <a:avLst/>
          </a:prstGeom>
          <a:solidFill>
            <a:srgbClr val="0069A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ar-SA" sz="1100"/>
          </a:p>
        </xdr:txBody>
      </xdr:sp>
      <xdr:cxnSp macro="">
        <xdr:nvCxnSpPr>
          <xdr:cNvPr id="54" name="Straight Connector 53">
            <a:extLst>
              <a:ext uri="{FF2B5EF4-FFF2-40B4-BE49-F238E27FC236}">
                <a16:creationId xmlns:a16="http://schemas.microsoft.com/office/drawing/2014/main" id="{00000000-0008-0000-0000-000036000000}"/>
              </a:ext>
            </a:extLst>
          </xdr:cNvPr>
          <xdr:cNvCxnSpPr/>
        </xdr:nvCxnSpPr>
        <xdr:spPr>
          <a:xfrm flipH="1">
            <a:off x="11229774974" y="5507943"/>
            <a:ext cx="3599999" cy="0"/>
          </a:xfrm>
          <a:prstGeom prst="line">
            <a:avLst/>
          </a:prstGeom>
          <a:ln>
            <a:solidFill>
              <a:srgbClr val="0069AA"/>
            </a:solidFill>
          </a:ln>
        </xdr:spPr>
        <xdr:style>
          <a:lnRef idx="1">
            <a:schemeClr val="accent1"/>
          </a:lnRef>
          <a:fillRef idx="0">
            <a:schemeClr val="accent1"/>
          </a:fillRef>
          <a:effectRef idx="0">
            <a:schemeClr val="accent1"/>
          </a:effectRef>
          <a:fontRef idx="minor">
            <a:schemeClr val="tx1"/>
          </a:fontRef>
        </xdr:style>
      </xdr:cxnSp>
      <xdr:cxnSp macro="">
        <xdr:nvCxnSpPr>
          <xdr:cNvPr id="55" name="Straight Connector 54">
            <a:extLst>
              <a:ext uri="{FF2B5EF4-FFF2-40B4-BE49-F238E27FC236}">
                <a16:creationId xmlns:a16="http://schemas.microsoft.com/office/drawing/2014/main" id="{00000000-0008-0000-0000-000037000000}"/>
              </a:ext>
            </a:extLst>
          </xdr:cNvPr>
          <xdr:cNvCxnSpPr/>
        </xdr:nvCxnSpPr>
        <xdr:spPr>
          <a:xfrm flipH="1">
            <a:off x="11229775424" y="942975"/>
            <a:ext cx="4248000" cy="0"/>
          </a:xfrm>
          <a:prstGeom prst="line">
            <a:avLst/>
          </a:prstGeom>
          <a:ln>
            <a:solidFill>
              <a:srgbClr val="8BD2F4"/>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23222</xdr:colOff>
      <xdr:row>51</xdr:row>
      <xdr:rowOff>35718</xdr:rowOff>
    </xdr:from>
    <xdr:to>
      <xdr:col>20</xdr:col>
      <xdr:colOff>587631</xdr:colOff>
      <xdr:row>65</xdr:row>
      <xdr:rowOff>47626</xdr:rowOff>
    </xdr:to>
    <xdr:grpSp>
      <xdr:nvGrpSpPr>
        <xdr:cNvPr id="56" name="Group 55">
          <a:extLst>
            <a:ext uri="{FF2B5EF4-FFF2-40B4-BE49-F238E27FC236}">
              <a16:creationId xmlns:a16="http://schemas.microsoft.com/office/drawing/2014/main" id="{00000000-0008-0000-0000-000038000000}"/>
            </a:ext>
          </a:extLst>
        </xdr:cNvPr>
        <xdr:cNvGrpSpPr/>
      </xdr:nvGrpSpPr>
      <xdr:grpSpPr>
        <a:xfrm flipH="1">
          <a:off x="9717758663" y="21562218"/>
          <a:ext cx="4721791" cy="2678908"/>
          <a:chOff x="11231183328" y="2889078"/>
          <a:chExt cx="4834116" cy="2702098"/>
        </a:xfrm>
      </xdr:grpSpPr>
      <xdr:sp macro="" textlink="">
        <xdr:nvSpPr>
          <xdr:cNvPr id="57" name="Rectangle 56">
            <a:extLst>
              <a:ext uri="{FF2B5EF4-FFF2-40B4-BE49-F238E27FC236}">
                <a16:creationId xmlns:a16="http://schemas.microsoft.com/office/drawing/2014/main" id="{00000000-0008-0000-0000-000039000000}"/>
              </a:ext>
            </a:extLst>
          </xdr:cNvPr>
          <xdr:cNvSpPr/>
        </xdr:nvSpPr>
        <xdr:spPr>
          <a:xfrm>
            <a:off x="11231327550" y="4962526"/>
            <a:ext cx="1752599" cy="628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l" rtl="1"/>
            <a:r>
              <a:rPr lang="en-US" sz="3600">
                <a:solidFill>
                  <a:srgbClr val="0069AA"/>
                </a:solidFill>
                <a:latin typeface="+mn-lt"/>
              </a:rPr>
              <a:t>20</a:t>
            </a:r>
            <a:endParaRPr lang="ar-SA" sz="3600">
              <a:solidFill>
                <a:srgbClr val="0069AA"/>
              </a:solidFill>
              <a:latin typeface="GE Dinar One" pitchFamily="18" charset="-78"/>
              <a:ea typeface="GE Dinar One" pitchFamily="18" charset="-78"/>
              <a:cs typeface="GE Dinar One" pitchFamily="18" charset="-78"/>
            </a:endParaRPr>
          </a:p>
        </xdr:txBody>
      </xdr:sp>
      <xdr:grpSp>
        <xdr:nvGrpSpPr>
          <xdr:cNvPr id="58" name="Group 57">
            <a:extLst>
              <a:ext uri="{FF2B5EF4-FFF2-40B4-BE49-F238E27FC236}">
                <a16:creationId xmlns:a16="http://schemas.microsoft.com/office/drawing/2014/main" id="{00000000-0008-0000-0000-00003A000000}"/>
              </a:ext>
            </a:extLst>
          </xdr:cNvPr>
          <xdr:cNvGrpSpPr/>
        </xdr:nvGrpSpPr>
        <xdr:grpSpPr>
          <a:xfrm>
            <a:off x="11231183328" y="2889078"/>
            <a:ext cx="4834116" cy="2648926"/>
            <a:chOff x="11229564982" y="933242"/>
            <a:chExt cx="6531183" cy="4604762"/>
          </a:xfrm>
        </xdr:grpSpPr>
        <xdr:sp macro="" textlink="">
          <xdr:nvSpPr>
            <xdr:cNvPr id="59" name="Rectangle 58">
              <a:extLst>
                <a:ext uri="{FF2B5EF4-FFF2-40B4-BE49-F238E27FC236}">
                  <a16:creationId xmlns:a16="http://schemas.microsoft.com/office/drawing/2014/main" id="{00000000-0008-0000-0000-00003B000000}"/>
                </a:ext>
              </a:extLst>
            </xdr:cNvPr>
            <xdr:cNvSpPr/>
          </xdr:nvSpPr>
          <xdr:spPr>
            <a:xfrm>
              <a:off x="11229965903" y="933242"/>
              <a:ext cx="3123719" cy="3905250"/>
            </a:xfrm>
            <a:prstGeom prst="rect">
              <a:avLst/>
            </a:prstGeom>
            <a:noFill/>
            <a:ln w="3175">
              <a:no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ctr"/>
            <a:lstStyle/>
            <a:p>
              <a:pPr algn="ctr" rtl="1"/>
              <a:r>
                <a:rPr lang="en-US" sz="3200" b="0">
                  <a:solidFill>
                    <a:srgbClr val="8BD2F4"/>
                  </a:solidFill>
                  <a:latin typeface="+mn-lt"/>
                  <a:ea typeface="GE Dinar One" pitchFamily="18" charset="-78"/>
                  <a:cs typeface="GE Dinar One" pitchFamily="18" charset="-78"/>
                </a:rPr>
                <a:t>ANNUAL REPORT STATISTICAL APPENDIX</a:t>
              </a:r>
            </a:p>
          </xdr:txBody>
        </xdr:sp>
        <xdr:sp macro="" textlink="">
          <xdr:nvSpPr>
            <xdr:cNvPr id="60" name="Rectangle 59">
              <a:extLst>
                <a:ext uri="{FF2B5EF4-FFF2-40B4-BE49-F238E27FC236}">
                  <a16:creationId xmlns:a16="http://schemas.microsoft.com/office/drawing/2014/main" id="{00000000-0008-0000-0000-00003C000000}"/>
                </a:ext>
              </a:extLst>
            </xdr:cNvPr>
            <xdr:cNvSpPr/>
          </xdr:nvSpPr>
          <xdr:spPr>
            <a:xfrm>
              <a:off x="11233887498" y="938608"/>
              <a:ext cx="2200373" cy="309959"/>
            </a:xfrm>
            <a:prstGeom prst="rect">
              <a:avLst/>
            </a:prstGeom>
            <a:solidFill>
              <a:srgbClr val="8BD2F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ar-SA" sz="1100"/>
            </a:p>
          </xdr:txBody>
        </xdr:sp>
        <xdr:sp macro="" textlink="">
          <xdr:nvSpPr>
            <xdr:cNvPr id="61" name="Rectangle 60">
              <a:extLst>
                <a:ext uri="{FF2B5EF4-FFF2-40B4-BE49-F238E27FC236}">
                  <a16:creationId xmlns:a16="http://schemas.microsoft.com/office/drawing/2014/main" id="{00000000-0008-0000-0000-00003D000000}"/>
                </a:ext>
              </a:extLst>
            </xdr:cNvPr>
            <xdr:cNvSpPr/>
          </xdr:nvSpPr>
          <xdr:spPr>
            <a:xfrm flipV="1">
              <a:off x="11233145710" y="1488536"/>
              <a:ext cx="2938979" cy="289962"/>
            </a:xfrm>
            <a:prstGeom prst="rect">
              <a:avLst/>
            </a:prstGeom>
            <a:solidFill>
              <a:srgbClr val="8BD2F4">
                <a:alpha val="95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ar-SA" sz="1100"/>
            </a:p>
          </xdr:txBody>
        </xdr:sp>
        <xdr:sp macro="" textlink="">
          <xdr:nvSpPr>
            <xdr:cNvPr id="62" name="Rectangle 61">
              <a:extLst>
                <a:ext uri="{FF2B5EF4-FFF2-40B4-BE49-F238E27FC236}">
                  <a16:creationId xmlns:a16="http://schemas.microsoft.com/office/drawing/2014/main" id="{00000000-0008-0000-0000-00003E000000}"/>
                </a:ext>
              </a:extLst>
            </xdr:cNvPr>
            <xdr:cNvSpPr/>
          </xdr:nvSpPr>
          <xdr:spPr>
            <a:xfrm>
              <a:off x="11233508379" y="2028467"/>
              <a:ext cx="2580883" cy="309959"/>
            </a:xfrm>
            <a:prstGeom prst="rect">
              <a:avLst/>
            </a:prstGeom>
            <a:solidFill>
              <a:srgbClr val="8BD2F4">
                <a:alpha val="92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ar-SA" sz="1100"/>
            </a:p>
          </xdr:txBody>
        </xdr:sp>
        <xdr:sp macro="" textlink="">
          <xdr:nvSpPr>
            <xdr:cNvPr id="63" name="Rectangle 62">
              <a:extLst>
                <a:ext uri="{FF2B5EF4-FFF2-40B4-BE49-F238E27FC236}">
                  <a16:creationId xmlns:a16="http://schemas.microsoft.com/office/drawing/2014/main" id="{00000000-0008-0000-0000-00003F000000}"/>
                </a:ext>
              </a:extLst>
            </xdr:cNvPr>
            <xdr:cNvSpPr/>
          </xdr:nvSpPr>
          <xdr:spPr>
            <a:xfrm>
              <a:off x="11233152254" y="2618390"/>
              <a:ext cx="2933825" cy="309959"/>
            </a:xfrm>
            <a:prstGeom prst="rect">
              <a:avLst/>
            </a:prstGeom>
            <a:solidFill>
              <a:srgbClr val="8BD2F4">
                <a:alpha val="9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ar-SA" sz="1100"/>
            </a:p>
          </xdr:txBody>
        </xdr:sp>
        <xdr:sp macro="" textlink="">
          <xdr:nvSpPr>
            <xdr:cNvPr id="64" name="Rectangle 63">
              <a:extLst>
                <a:ext uri="{FF2B5EF4-FFF2-40B4-BE49-F238E27FC236}">
                  <a16:creationId xmlns:a16="http://schemas.microsoft.com/office/drawing/2014/main" id="{00000000-0008-0000-0000-000040000000}"/>
                </a:ext>
              </a:extLst>
            </xdr:cNvPr>
            <xdr:cNvSpPr/>
          </xdr:nvSpPr>
          <xdr:spPr>
            <a:xfrm>
              <a:off x="11234144902" y="3148323"/>
              <a:ext cx="1933824" cy="309959"/>
            </a:xfrm>
            <a:prstGeom prst="rect">
              <a:avLst/>
            </a:prstGeom>
            <a:solidFill>
              <a:srgbClr val="8BD2F4">
                <a:alpha val="85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ar-SA" sz="1100"/>
            </a:p>
          </xdr:txBody>
        </xdr:sp>
        <xdr:sp macro="" textlink="">
          <xdr:nvSpPr>
            <xdr:cNvPr id="65" name="Rectangle 64">
              <a:extLst>
                <a:ext uri="{FF2B5EF4-FFF2-40B4-BE49-F238E27FC236}">
                  <a16:creationId xmlns:a16="http://schemas.microsoft.com/office/drawing/2014/main" id="{00000000-0008-0000-0000-000041000000}"/>
                </a:ext>
              </a:extLst>
            </xdr:cNvPr>
            <xdr:cNvSpPr/>
          </xdr:nvSpPr>
          <xdr:spPr>
            <a:xfrm flipV="1">
              <a:off x="11233714809" y="3641098"/>
              <a:ext cx="2372660" cy="289962"/>
            </a:xfrm>
            <a:prstGeom prst="rect">
              <a:avLst/>
            </a:prstGeom>
            <a:solidFill>
              <a:srgbClr val="8BD2F4">
                <a:alpha val="8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ar-SA" sz="1100"/>
            </a:p>
          </xdr:txBody>
        </xdr:sp>
        <xdr:sp macro="" textlink="">
          <xdr:nvSpPr>
            <xdr:cNvPr id="66" name="Rectangle 65">
              <a:extLst>
                <a:ext uri="{FF2B5EF4-FFF2-40B4-BE49-F238E27FC236}">
                  <a16:creationId xmlns:a16="http://schemas.microsoft.com/office/drawing/2014/main" id="{00000000-0008-0000-0000-000042000000}"/>
                </a:ext>
              </a:extLst>
            </xdr:cNvPr>
            <xdr:cNvSpPr/>
          </xdr:nvSpPr>
          <xdr:spPr>
            <a:xfrm>
              <a:off x="11234514908" y="4138192"/>
              <a:ext cx="1572561" cy="309959"/>
            </a:xfrm>
            <a:prstGeom prst="rect">
              <a:avLst/>
            </a:prstGeom>
            <a:solidFill>
              <a:srgbClr val="8BD2F4">
                <a:alpha val="75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ar-SA" sz="1100"/>
            </a:p>
          </xdr:txBody>
        </xdr:sp>
        <xdr:sp macro="" textlink="">
          <xdr:nvSpPr>
            <xdr:cNvPr id="67" name="Rectangle 66">
              <a:extLst>
                <a:ext uri="{FF2B5EF4-FFF2-40B4-BE49-F238E27FC236}">
                  <a16:creationId xmlns:a16="http://schemas.microsoft.com/office/drawing/2014/main" id="{00000000-0008-0000-0000-000043000000}"/>
                </a:ext>
              </a:extLst>
            </xdr:cNvPr>
            <xdr:cNvSpPr/>
          </xdr:nvSpPr>
          <xdr:spPr>
            <a:xfrm>
              <a:off x="11234969821" y="4678120"/>
              <a:ext cx="1110295" cy="309959"/>
            </a:xfrm>
            <a:prstGeom prst="rect">
              <a:avLst/>
            </a:prstGeom>
            <a:solidFill>
              <a:srgbClr val="8BD2F4">
                <a:alpha val="69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ar-SA" sz="1100"/>
            </a:p>
          </xdr:txBody>
        </xdr:sp>
        <xdr:sp macro="" textlink="">
          <xdr:nvSpPr>
            <xdr:cNvPr id="68" name="Rectangle 67">
              <a:extLst>
                <a:ext uri="{FF2B5EF4-FFF2-40B4-BE49-F238E27FC236}">
                  <a16:creationId xmlns:a16="http://schemas.microsoft.com/office/drawing/2014/main" id="{00000000-0008-0000-0000-000044000000}"/>
                </a:ext>
              </a:extLst>
            </xdr:cNvPr>
            <xdr:cNvSpPr/>
          </xdr:nvSpPr>
          <xdr:spPr>
            <a:xfrm flipV="1">
              <a:off x="11232412723" y="5248042"/>
              <a:ext cx="3683442" cy="289962"/>
            </a:xfrm>
            <a:prstGeom prst="rect">
              <a:avLst/>
            </a:prstGeom>
            <a:solidFill>
              <a:srgbClr val="0069A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ar-SA" sz="1100"/>
            </a:p>
          </xdr:txBody>
        </xdr:sp>
        <xdr:cxnSp macro="">
          <xdr:nvCxnSpPr>
            <xdr:cNvPr id="69" name="Straight Connector 68">
              <a:extLst>
                <a:ext uri="{FF2B5EF4-FFF2-40B4-BE49-F238E27FC236}">
                  <a16:creationId xmlns:a16="http://schemas.microsoft.com/office/drawing/2014/main" id="{00000000-0008-0000-0000-000045000000}"/>
                </a:ext>
              </a:extLst>
            </xdr:cNvPr>
            <xdr:cNvCxnSpPr/>
          </xdr:nvCxnSpPr>
          <xdr:spPr>
            <a:xfrm flipH="1">
              <a:off x="11229754486" y="5507942"/>
              <a:ext cx="2764538" cy="0"/>
            </a:xfrm>
            <a:prstGeom prst="line">
              <a:avLst/>
            </a:prstGeom>
            <a:ln>
              <a:solidFill>
                <a:srgbClr val="0069AA"/>
              </a:solidFill>
            </a:ln>
          </xdr:spPr>
          <xdr:style>
            <a:lnRef idx="1">
              <a:schemeClr val="accent1"/>
            </a:lnRef>
            <a:fillRef idx="0">
              <a:schemeClr val="accent1"/>
            </a:fillRef>
            <a:effectRef idx="0">
              <a:schemeClr val="accent1"/>
            </a:effectRef>
            <a:fontRef idx="minor">
              <a:schemeClr val="tx1"/>
            </a:fontRef>
          </xdr:style>
        </xdr:cxnSp>
        <xdr:cxnSp macro="">
          <xdr:nvCxnSpPr>
            <xdr:cNvPr id="70" name="Straight Connector 69">
              <a:extLst>
                <a:ext uri="{FF2B5EF4-FFF2-40B4-BE49-F238E27FC236}">
                  <a16:creationId xmlns:a16="http://schemas.microsoft.com/office/drawing/2014/main" id="{00000000-0008-0000-0000-000046000000}"/>
                </a:ext>
              </a:extLst>
            </xdr:cNvPr>
            <xdr:cNvCxnSpPr/>
          </xdr:nvCxnSpPr>
          <xdr:spPr>
            <a:xfrm flipH="1">
              <a:off x="11229564982" y="942975"/>
              <a:ext cx="4458442" cy="53008"/>
            </a:xfrm>
            <a:prstGeom prst="line">
              <a:avLst/>
            </a:prstGeom>
            <a:ln>
              <a:solidFill>
                <a:srgbClr val="8BD2F4"/>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1</xdr:colOff>
      <xdr:row>1</xdr:row>
      <xdr:rowOff>119061</xdr:rowOff>
    </xdr:from>
    <xdr:to>
      <xdr:col>21</xdr:col>
      <xdr:colOff>614530</xdr:colOff>
      <xdr:row>5</xdr:row>
      <xdr:rowOff>20892</xdr:rowOff>
    </xdr:to>
    <xdr:sp macro="" textlink="">
      <xdr:nvSpPr>
        <xdr:cNvPr id="71" name="Rectangle 70">
          <a:extLst>
            <a:ext uri="{FF2B5EF4-FFF2-40B4-BE49-F238E27FC236}">
              <a16:creationId xmlns:a16="http://schemas.microsoft.com/office/drawing/2014/main" id="{00000000-0008-0000-0000-000047000000}"/>
            </a:ext>
          </a:extLst>
        </xdr:cNvPr>
        <xdr:cNvSpPr/>
      </xdr:nvSpPr>
      <xdr:spPr>
        <a:xfrm>
          <a:off x="11064787520" y="300036"/>
          <a:ext cx="14416254" cy="625731"/>
        </a:xfrm>
        <a:prstGeom prst="rect">
          <a:avLst/>
        </a:prstGeom>
        <a:no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en-US" sz="1800">
              <a:solidFill>
                <a:schemeClr val="bg1">
                  <a:lumMod val="65000"/>
                </a:schemeClr>
              </a:solidFill>
              <a:latin typeface="Ebrima" panose="02000000000000000000" pitchFamily="2" charset="0"/>
              <a:ea typeface="Ebrima" panose="02000000000000000000" pitchFamily="2" charset="0"/>
              <a:cs typeface="Ebrima" panose="02000000000000000000" pitchFamily="2" charset="0"/>
            </a:rPr>
            <a:t>ANNUAL REPORT STATISTICAL APPENDIX</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615221</xdr:colOff>
      <xdr:row>6</xdr:row>
      <xdr:rowOff>0</xdr:rowOff>
    </xdr:from>
    <xdr:to>
      <xdr:col>2</xdr:col>
      <xdr:colOff>1721</xdr:colOff>
      <xdr:row>10</xdr:row>
      <xdr:rowOff>1815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62983379" y="1097280"/>
          <a:ext cx="605700" cy="733335"/>
        </a:xfrm>
        <a:prstGeom prst="rect">
          <a:avLst/>
        </a:prstGeom>
      </xdr:spPr>
    </xdr:pic>
    <xdr:clientData/>
  </xdr:twoCellAnchor>
  <xdr:twoCellAnchor editAs="oneCell">
    <xdr:from>
      <xdr:col>14</xdr:col>
      <xdr:colOff>142965</xdr:colOff>
      <xdr:row>5</xdr:row>
      <xdr:rowOff>171450</xdr:rowOff>
    </xdr:from>
    <xdr:to>
      <xdr:col>15</xdr:col>
      <xdr:colOff>177165</xdr:colOff>
      <xdr:row>9</xdr:row>
      <xdr:rowOff>167550</xdr:rowOff>
    </xdr:to>
    <xdr:pic>
      <xdr:nvPicPr>
        <xdr:cNvPr id="3" name="Picture 2">
          <a:hlinkClick xmlns:r="http://schemas.openxmlformats.org/officeDocument/2006/relationships" r:id="r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853633455" y="1085850"/>
          <a:ext cx="636180" cy="727620"/>
        </a:xfrm>
        <a:prstGeom prst="rect">
          <a:avLst/>
        </a:prstGeom>
      </xdr:spPr>
    </xdr:pic>
    <xdr:clientData/>
  </xdr:twoCellAnchor>
  <xdr:twoCellAnchor>
    <xdr:from>
      <xdr:col>0</xdr:col>
      <xdr:colOff>0</xdr:colOff>
      <xdr:row>0</xdr:row>
      <xdr:rowOff>0</xdr:rowOff>
    </xdr:from>
    <xdr:to>
      <xdr:col>16</xdr:col>
      <xdr:colOff>419585</xdr:colOff>
      <xdr:row>6</xdr:row>
      <xdr:rowOff>0</xdr:rowOff>
    </xdr:to>
    <xdr:grpSp>
      <xdr:nvGrpSpPr>
        <xdr:cNvPr id="4" name="Group 3">
          <a:extLst>
            <a:ext uri="{FF2B5EF4-FFF2-40B4-BE49-F238E27FC236}">
              <a16:creationId xmlns:a16="http://schemas.microsoft.com/office/drawing/2014/main" id="{00000000-0008-0000-0900-000004000000}"/>
            </a:ext>
          </a:extLst>
        </xdr:cNvPr>
        <xdr:cNvGrpSpPr/>
      </xdr:nvGrpSpPr>
      <xdr:grpSpPr>
        <a:xfrm>
          <a:off x="10081450015" y="0"/>
          <a:ext cx="11614635" cy="1104900"/>
          <a:chOff x="11100959755" y="0"/>
          <a:chExt cx="11864825" cy="1051560"/>
        </a:xfrm>
      </xdr:grpSpPr>
      <xdr:grpSp>
        <xdr:nvGrpSpPr>
          <xdr:cNvPr id="5" name="Group 4">
            <a:extLst>
              <a:ext uri="{FF2B5EF4-FFF2-40B4-BE49-F238E27FC236}">
                <a16:creationId xmlns:a16="http://schemas.microsoft.com/office/drawing/2014/main" id="{00000000-0008-0000-0900-000005000000}"/>
              </a:ext>
            </a:extLst>
          </xdr:cNvPr>
          <xdr:cNvGrpSpPr/>
        </xdr:nvGrpSpPr>
        <xdr:grpSpPr>
          <a:xfrm>
            <a:off x="11101084614" y="0"/>
            <a:ext cx="11739966" cy="1051560"/>
            <a:chOff x="11101084614" y="0"/>
            <a:chExt cx="11739966" cy="1051560"/>
          </a:xfrm>
        </xdr:grpSpPr>
        <xdr:grpSp>
          <xdr:nvGrpSpPr>
            <xdr:cNvPr id="7" name="Group 6">
              <a:extLst>
                <a:ext uri="{FF2B5EF4-FFF2-40B4-BE49-F238E27FC236}">
                  <a16:creationId xmlns:a16="http://schemas.microsoft.com/office/drawing/2014/main" id="{00000000-0008-0000-0900-000007000000}"/>
                </a:ext>
              </a:extLst>
            </xdr:cNvPr>
            <xdr:cNvGrpSpPr/>
          </xdr:nvGrpSpPr>
          <xdr:grpSpPr>
            <a:xfrm>
              <a:off x="11101084614" y="0"/>
              <a:ext cx="11739966" cy="655374"/>
              <a:chOff x="11224993294" y="0"/>
              <a:chExt cx="11153136" cy="672458"/>
            </a:xfrm>
          </xdr:grpSpPr>
          <xdr:pic>
            <xdr:nvPicPr>
              <xdr:cNvPr id="9" name="Picture 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5"/>
              <a:stretch>
                <a:fillRect/>
              </a:stretch>
            </xdr:blipFill>
            <xdr:spPr>
              <a:xfrm>
                <a:off x="11224993294" y="0"/>
                <a:ext cx="11153136" cy="564532"/>
              </a:xfrm>
              <a:prstGeom prst="rect">
                <a:avLst/>
              </a:prstGeom>
            </xdr:spPr>
          </xdr:pic>
          <xdr:pic>
            <xdr:nvPicPr>
              <xdr:cNvPr id="10" name="Picture 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1229266446" y="218649"/>
                <a:ext cx="2582718" cy="453809"/>
              </a:xfrm>
              <a:prstGeom prst="rect">
                <a:avLst/>
              </a:prstGeom>
            </xdr:spPr>
          </xdr:pic>
        </xdr:grpSp>
        <xdr:sp macro="" textlink="">
          <xdr:nvSpPr>
            <xdr:cNvPr id="8" name="Rectangle 7">
              <a:extLst>
                <a:ext uri="{FF2B5EF4-FFF2-40B4-BE49-F238E27FC236}">
                  <a16:creationId xmlns:a16="http://schemas.microsoft.com/office/drawing/2014/main" id="{00000000-0008-0000-0900-000008000000}"/>
                </a:ext>
              </a:extLst>
            </xdr:cNvPr>
            <xdr:cNvSpPr/>
          </xdr:nvSpPr>
          <xdr:spPr>
            <a:xfrm>
              <a:off x="11106525285" y="318135"/>
              <a:ext cx="5212080" cy="733425"/>
            </a:xfrm>
            <a:prstGeom prst="rect">
              <a:avLst/>
            </a:prstGeom>
            <a:no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en-US" sz="1200">
                  <a:solidFill>
                    <a:schemeClr val="bg1">
                      <a:lumMod val="65000"/>
                    </a:schemeClr>
                  </a:solidFill>
                  <a:latin typeface="Ebrima" panose="02000000000000000000" pitchFamily="2" charset="0"/>
                  <a:ea typeface="Ebrima" panose="02000000000000000000" pitchFamily="2" charset="0"/>
                  <a:cs typeface="Ebrima" panose="02000000000000000000" pitchFamily="2" charset="0"/>
                </a:rPr>
                <a:t>ANNUAL REPORT STATISTICAL APPENDIX</a:t>
              </a:r>
            </a:p>
          </xdr:txBody>
        </xdr:sp>
      </xdr:grpSp>
      <xdr:pic>
        <xdr:nvPicPr>
          <xdr:cNvPr id="6" name="Picture 5">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7"/>
          <a:stretch>
            <a:fillRect/>
          </a:stretch>
        </xdr:blipFill>
        <xdr:spPr>
          <a:xfrm>
            <a:off x="11100959755" y="228600"/>
            <a:ext cx="11827265" cy="634039"/>
          </a:xfrm>
          <a:prstGeom prst="rect">
            <a:avLst/>
          </a:prstGeom>
        </xdr:spPr>
      </xdr:pic>
    </xdr:grpSp>
    <xdr:clientData/>
  </xdr:twoCellAnchor>
  <xdr:twoCellAnchor>
    <xdr:from>
      <xdr:col>16</xdr:col>
      <xdr:colOff>30480</xdr:colOff>
      <xdr:row>0</xdr:row>
      <xdr:rowOff>30480</xdr:rowOff>
    </xdr:from>
    <xdr:to>
      <xdr:col>18</xdr:col>
      <xdr:colOff>82418</xdr:colOff>
      <xdr:row>4</xdr:row>
      <xdr:rowOff>103699</xdr:rowOff>
    </xdr:to>
    <xdr:pic>
      <xdr:nvPicPr>
        <xdr:cNvPr id="12" name="Picture 11">
          <a:hlinkClick xmlns:r="http://schemas.openxmlformats.org/officeDocument/2006/relationships" r:id="rId8"/>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9"/>
        <a:stretch>
          <a:fillRect/>
        </a:stretch>
      </xdr:blipFill>
      <xdr:spPr>
        <a:xfrm>
          <a:off x="9851922262" y="30480"/>
          <a:ext cx="1255898" cy="80473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0</xdr:col>
      <xdr:colOff>605696</xdr:colOff>
      <xdr:row>6</xdr:row>
      <xdr:rowOff>0</xdr:rowOff>
    </xdr:from>
    <xdr:ext cx="675051" cy="763815"/>
    <xdr:pic>
      <xdr:nvPicPr>
        <xdr:cNvPr id="2" name="Picture 1">
          <a:hlinkClick xmlns:r="http://schemas.openxmlformats.org/officeDocument/2006/relationships" r:id="rId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64279913" y="1097280"/>
          <a:ext cx="675051" cy="763815"/>
        </a:xfrm>
        <a:prstGeom prst="rect">
          <a:avLst/>
        </a:prstGeom>
      </xdr:spPr>
    </xdr:pic>
    <xdr:clientData/>
  </xdr:oneCellAnchor>
  <xdr:oneCellAnchor>
    <xdr:from>
      <xdr:col>12</xdr:col>
      <xdr:colOff>242025</xdr:colOff>
      <xdr:row>6</xdr:row>
      <xdr:rowOff>0</xdr:rowOff>
    </xdr:from>
    <xdr:ext cx="628111" cy="763815"/>
    <xdr:pic>
      <xdr:nvPicPr>
        <xdr:cNvPr id="3" name="Picture 2">
          <a:hlinkClick xmlns:r="http://schemas.openxmlformats.org/officeDocument/2006/relationships" r:id="rId3"/>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854746424" y="1097280"/>
          <a:ext cx="628111" cy="763815"/>
        </a:xfrm>
        <a:prstGeom prst="rect">
          <a:avLst/>
        </a:prstGeom>
      </xdr:spPr>
    </xdr:pic>
    <xdr:clientData/>
  </xdr:oneCellAnchor>
  <xdr:twoCellAnchor>
    <xdr:from>
      <xdr:col>0</xdr:col>
      <xdr:colOff>0</xdr:colOff>
      <xdr:row>0</xdr:row>
      <xdr:rowOff>0</xdr:rowOff>
    </xdr:from>
    <xdr:to>
      <xdr:col>14</xdr:col>
      <xdr:colOff>114785</xdr:colOff>
      <xdr:row>6</xdr:row>
      <xdr:rowOff>0</xdr:rowOff>
    </xdr:to>
    <xdr:grpSp>
      <xdr:nvGrpSpPr>
        <xdr:cNvPr id="4" name="Group 3">
          <a:extLst>
            <a:ext uri="{FF2B5EF4-FFF2-40B4-BE49-F238E27FC236}">
              <a16:creationId xmlns:a16="http://schemas.microsoft.com/office/drawing/2014/main" id="{00000000-0008-0000-0A00-000004000000}"/>
            </a:ext>
          </a:extLst>
        </xdr:cNvPr>
        <xdr:cNvGrpSpPr/>
      </xdr:nvGrpSpPr>
      <xdr:grpSpPr>
        <a:xfrm>
          <a:off x="10027954627" y="0"/>
          <a:ext cx="10924726" cy="1120588"/>
          <a:chOff x="11100959755" y="0"/>
          <a:chExt cx="11864825" cy="1051560"/>
        </a:xfrm>
      </xdr:grpSpPr>
      <xdr:grpSp>
        <xdr:nvGrpSpPr>
          <xdr:cNvPr id="5" name="Group 4">
            <a:extLst>
              <a:ext uri="{FF2B5EF4-FFF2-40B4-BE49-F238E27FC236}">
                <a16:creationId xmlns:a16="http://schemas.microsoft.com/office/drawing/2014/main" id="{00000000-0008-0000-0A00-000005000000}"/>
              </a:ext>
            </a:extLst>
          </xdr:cNvPr>
          <xdr:cNvGrpSpPr/>
        </xdr:nvGrpSpPr>
        <xdr:grpSpPr>
          <a:xfrm>
            <a:off x="11101084614" y="0"/>
            <a:ext cx="11739966" cy="1051560"/>
            <a:chOff x="11101084614" y="0"/>
            <a:chExt cx="11739966" cy="1051560"/>
          </a:xfrm>
        </xdr:grpSpPr>
        <xdr:grpSp>
          <xdr:nvGrpSpPr>
            <xdr:cNvPr id="7" name="Group 6">
              <a:extLst>
                <a:ext uri="{FF2B5EF4-FFF2-40B4-BE49-F238E27FC236}">
                  <a16:creationId xmlns:a16="http://schemas.microsoft.com/office/drawing/2014/main" id="{00000000-0008-0000-0A00-000007000000}"/>
                </a:ext>
              </a:extLst>
            </xdr:cNvPr>
            <xdr:cNvGrpSpPr/>
          </xdr:nvGrpSpPr>
          <xdr:grpSpPr>
            <a:xfrm>
              <a:off x="11101084614" y="0"/>
              <a:ext cx="11739966" cy="655374"/>
              <a:chOff x="11224993294" y="0"/>
              <a:chExt cx="11153136" cy="672458"/>
            </a:xfrm>
          </xdr:grpSpPr>
          <xdr:pic>
            <xdr:nvPicPr>
              <xdr:cNvPr id="9" name="Picture 8">
                <a:extLst>
                  <a:ext uri="{FF2B5EF4-FFF2-40B4-BE49-F238E27FC236}">
                    <a16:creationId xmlns:a16="http://schemas.microsoft.com/office/drawing/2014/main" id="{00000000-0008-0000-0A00-000009000000}"/>
                  </a:ext>
                </a:extLst>
              </xdr:cNvPr>
              <xdr:cNvPicPr>
                <a:picLocks noChangeAspect="1"/>
              </xdr:cNvPicPr>
            </xdr:nvPicPr>
            <xdr:blipFill>
              <a:blip xmlns:r="http://schemas.openxmlformats.org/officeDocument/2006/relationships" r:embed="rId5"/>
              <a:stretch>
                <a:fillRect/>
              </a:stretch>
            </xdr:blipFill>
            <xdr:spPr>
              <a:xfrm>
                <a:off x="11224993294" y="0"/>
                <a:ext cx="11153136" cy="564532"/>
              </a:xfrm>
              <a:prstGeom prst="rect">
                <a:avLst/>
              </a:prstGeom>
            </xdr:spPr>
          </xdr:pic>
          <xdr:pic>
            <xdr:nvPicPr>
              <xdr:cNvPr id="10" name="Picture 9">
                <a:extLst>
                  <a:ext uri="{FF2B5EF4-FFF2-40B4-BE49-F238E27FC236}">
                    <a16:creationId xmlns:a16="http://schemas.microsoft.com/office/drawing/2014/main" id="{00000000-0008-0000-0A00-00000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1229266446" y="218649"/>
                <a:ext cx="2582718" cy="453809"/>
              </a:xfrm>
              <a:prstGeom prst="rect">
                <a:avLst/>
              </a:prstGeom>
            </xdr:spPr>
          </xdr:pic>
        </xdr:grpSp>
        <xdr:sp macro="" textlink="">
          <xdr:nvSpPr>
            <xdr:cNvPr id="8" name="Rectangle 7">
              <a:extLst>
                <a:ext uri="{FF2B5EF4-FFF2-40B4-BE49-F238E27FC236}">
                  <a16:creationId xmlns:a16="http://schemas.microsoft.com/office/drawing/2014/main" id="{00000000-0008-0000-0A00-000008000000}"/>
                </a:ext>
              </a:extLst>
            </xdr:cNvPr>
            <xdr:cNvSpPr/>
          </xdr:nvSpPr>
          <xdr:spPr>
            <a:xfrm>
              <a:off x="11106525285" y="318135"/>
              <a:ext cx="5212080" cy="733425"/>
            </a:xfrm>
            <a:prstGeom prst="rect">
              <a:avLst/>
            </a:prstGeom>
            <a:no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en-US" sz="1200">
                  <a:solidFill>
                    <a:schemeClr val="bg1">
                      <a:lumMod val="65000"/>
                    </a:schemeClr>
                  </a:solidFill>
                  <a:latin typeface="Ebrima" panose="02000000000000000000" pitchFamily="2" charset="0"/>
                  <a:ea typeface="Ebrima" panose="02000000000000000000" pitchFamily="2" charset="0"/>
                  <a:cs typeface="Ebrima" panose="02000000000000000000" pitchFamily="2" charset="0"/>
                </a:rPr>
                <a:t>ANNUAL REPORT STATISTICAL APPENDIX</a:t>
              </a:r>
            </a:p>
          </xdr:txBody>
        </xdr:sp>
      </xdr:grpSp>
      <xdr:pic>
        <xdr:nvPicPr>
          <xdr:cNvPr id="6" name="Picture 5">
            <a:extLst>
              <a:ext uri="{FF2B5EF4-FFF2-40B4-BE49-F238E27FC236}">
                <a16:creationId xmlns:a16="http://schemas.microsoft.com/office/drawing/2014/main" id="{00000000-0008-0000-0A00-000006000000}"/>
              </a:ext>
            </a:extLst>
          </xdr:cNvPr>
          <xdr:cNvPicPr>
            <a:picLocks noChangeAspect="1"/>
          </xdr:cNvPicPr>
        </xdr:nvPicPr>
        <xdr:blipFill>
          <a:blip xmlns:r="http://schemas.openxmlformats.org/officeDocument/2006/relationships" r:embed="rId7"/>
          <a:stretch>
            <a:fillRect/>
          </a:stretch>
        </xdr:blipFill>
        <xdr:spPr>
          <a:xfrm>
            <a:off x="11100959755" y="228600"/>
            <a:ext cx="11827265" cy="634039"/>
          </a:xfrm>
          <a:prstGeom prst="rect">
            <a:avLst/>
          </a:prstGeom>
        </xdr:spPr>
      </xdr:pic>
    </xdr:grpSp>
    <xdr:clientData/>
  </xdr:twoCellAnchor>
  <xdr:twoCellAnchor>
    <xdr:from>
      <xdr:col>13</xdr:col>
      <xdr:colOff>411480</xdr:colOff>
      <xdr:row>0</xdr:row>
      <xdr:rowOff>68580</xdr:rowOff>
    </xdr:from>
    <xdr:to>
      <xdr:col>15</xdr:col>
      <xdr:colOff>463418</xdr:colOff>
      <xdr:row>4</xdr:row>
      <xdr:rowOff>141799</xdr:rowOff>
    </xdr:to>
    <xdr:pic>
      <xdr:nvPicPr>
        <xdr:cNvPr id="12" name="Picture 11">
          <a:hlinkClick xmlns:r="http://schemas.openxmlformats.org/officeDocument/2006/relationships" r:id="rId8"/>
          <a:extLst>
            <a:ext uri="{FF2B5EF4-FFF2-40B4-BE49-F238E27FC236}">
              <a16:creationId xmlns:a16="http://schemas.microsoft.com/office/drawing/2014/main" id="{00000000-0008-0000-0A00-00000C000000}"/>
            </a:ext>
          </a:extLst>
        </xdr:cNvPr>
        <xdr:cNvPicPr>
          <a:picLocks noChangeAspect="1"/>
        </xdr:cNvPicPr>
      </xdr:nvPicPr>
      <xdr:blipFill>
        <a:blip xmlns:r="http://schemas.openxmlformats.org/officeDocument/2006/relationships" r:embed="rId9"/>
        <a:stretch>
          <a:fillRect/>
        </a:stretch>
      </xdr:blipFill>
      <xdr:spPr>
        <a:xfrm>
          <a:off x="9853347202" y="68580"/>
          <a:ext cx="1255898" cy="80473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596171</xdr:colOff>
      <xdr:row>6</xdr:row>
      <xdr:rowOff>0</xdr:rowOff>
    </xdr:from>
    <xdr:to>
      <xdr:col>2</xdr:col>
      <xdr:colOff>4896</xdr:colOff>
      <xdr:row>9</xdr:row>
      <xdr:rowOff>173265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62416324" y="1097280"/>
          <a:ext cx="612685" cy="721905"/>
        </a:xfrm>
        <a:prstGeom prst="rect">
          <a:avLst/>
        </a:prstGeom>
      </xdr:spPr>
    </xdr:pic>
    <xdr:clientData/>
  </xdr:twoCellAnchor>
  <xdr:twoCellAnchor editAs="oneCell">
    <xdr:from>
      <xdr:col>16</xdr:col>
      <xdr:colOff>175350</xdr:colOff>
      <xdr:row>6</xdr:row>
      <xdr:rowOff>9525</xdr:rowOff>
    </xdr:from>
    <xdr:to>
      <xdr:col>17</xdr:col>
      <xdr:colOff>209549</xdr:colOff>
      <xdr:row>10</xdr:row>
      <xdr:rowOff>1208</xdr:rowOff>
    </xdr:to>
    <xdr:pic>
      <xdr:nvPicPr>
        <xdr:cNvPr id="3" name="Picture 2">
          <a:hlinkClick xmlns:r="http://schemas.openxmlformats.org/officeDocument/2006/relationships" r:id="rId3"/>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852397111" y="1106805"/>
          <a:ext cx="636179" cy="723203"/>
        </a:xfrm>
        <a:prstGeom prst="rect">
          <a:avLst/>
        </a:prstGeom>
      </xdr:spPr>
    </xdr:pic>
    <xdr:clientData/>
  </xdr:twoCellAnchor>
  <xdr:twoCellAnchor>
    <xdr:from>
      <xdr:col>0</xdr:col>
      <xdr:colOff>0</xdr:colOff>
      <xdr:row>0</xdr:row>
      <xdr:rowOff>0</xdr:rowOff>
    </xdr:from>
    <xdr:to>
      <xdr:col>18</xdr:col>
      <xdr:colOff>564365</xdr:colOff>
      <xdr:row>6</xdr:row>
      <xdr:rowOff>0</xdr:rowOff>
    </xdr:to>
    <xdr:grpSp>
      <xdr:nvGrpSpPr>
        <xdr:cNvPr id="4" name="Group 3">
          <a:extLst>
            <a:ext uri="{FF2B5EF4-FFF2-40B4-BE49-F238E27FC236}">
              <a16:creationId xmlns:a16="http://schemas.microsoft.com/office/drawing/2014/main" id="{00000000-0008-0000-0B00-000004000000}"/>
            </a:ext>
          </a:extLst>
        </xdr:cNvPr>
        <xdr:cNvGrpSpPr/>
      </xdr:nvGrpSpPr>
      <xdr:grpSpPr>
        <a:xfrm>
          <a:off x="10025054694" y="0"/>
          <a:ext cx="12427659" cy="1120588"/>
          <a:chOff x="11100959755" y="0"/>
          <a:chExt cx="11864825" cy="1051560"/>
        </a:xfrm>
      </xdr:grpSpPr>
      <xdr:grpSp>
        <xdr:nvGrpSpPr>
          <xdr:cNvPr id="5" name="Group 4">
            <a:extLst>
              <a:ext uri="{FF2B5EF4-FFF2-40B4-BE49-F238E27FC236}">
                <a16:creationId xmlns:a16="http://schemas.microsoft.com/office/drawing/2014/main" id="{00000000-0008-0000-0B00-000005000000}"/>
              </a:ext>
            </a:extLst>
          </xdr:cNvPr>
          <xdr:cNvGrpSpPr/>
        </xdr:nvGrpSpPr>
        <xdr:grpSpPr>
          <a:xfrm>
            <a:off x="11101084614" y="0"/>
            <a:ext cx="11739966" cy="1051560"/>
            <a:chOff x="11101084614" y="0"/>
            <a:chExt cx="11739966" cy="1051560"/>
          </a:xfrm>
        </xdr:grpSpPr>
        <xdr:grpSp>
          <xdr:nvGrpSpPr>
            <xdr:cNvPr id="7" name="Group 6">
              <a:extLst>
                <a:ext uri="{FF2B5EF4-FFF2-40B4-BE49-F238E27FC236}">
                  <a16:creationId xmlns:a16="http://schemas.microsoft.com/office/drawing/2014/main" id="{00000000-0008-0000-0B00-000007000000}"/>
                </a:ext>
              </a:extLst>
            </xdr:cNvPr>
            <xdr:cNvGrpSpPr/>
          </xdr:nvGrpSpPr>
          <xdr:grpSpPr>
            <a:xfrm>
              <a:off x="11101084614" y="0"/>
              <a:ext cx="11739966" cy="655374"/>
              <a:chOff x="11224993294" y="0"/>
              <a:chExt cx="11153136" cy="672458"/>
            </a:xfrm>
          </xdr:grpSpPr>
          <xdr:pic>
            <xdr:nvPicPr>
              <xdr:cNvPr id="9" name="Picture 8">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5"/>
              <a:stretch>
                <a:fillRect/>
              </a:stretch>
            </xdr:blipFill>
            <xdr:spPr>
              <a:xfrm>
                <a:off x="11224993294" y="0"/>
                <a:ext cx="11153136" cy="564532"/>
              </a:xfrm>
              <a:prstGeom prst="rect">
                <a:avLst/>
              </a:prstGeom>
            </xdr:spPr>
          </xdr:pic>
          <xdr:pic>
            <xdr:nvPicPr>
              <xdr:cNvPr id="10" name="Picture 9">
                <a:extLst>
                  <a:ext uri="{FF2B5EF4-FFF2-40B4-BE49-F238E27FC236}">
                    <a16:creationId xmlns:a16="http://schemas.microsoft.com/office/drawing/2014/main" id="{00000000-0008-0000-0B00-00000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1229266446" y="218649"/>
                <a:ext cx="2582718" cy="453809"/>
              </a:xfrm>
              <a:prstGeom prst="rect">
                <a:avLst/>
              </a:prstGeom>
            </xdr:spPr>
          </xdr:pic>
        </xdr:grpSp>
        <xdr:sp macro="" textlink="">
          <xdr:nvSpPr>
            <xdr:cNvPr id="8" name="Rectangle 7">
              <a:extLst>
                <a:ext uri="{FF2B5EF4-FFF2-40B4-BE49-F238E27FC236}">
                  <a16:creationId xmlns:a16="http://schemas.microsoft.com/office/drawing/2014/main" id="{00000000-0008-0000-0B00-000008000000}"/>
                </a:ext>
              </a:extLst>
            </xdr:cNvPr>
            <xdr:cNvSpPr/>
          </xdr:nvSpPr>
          <xdr:spPr>
            <a:xfrm>
              <a:off x="11106525285" y="318135"/>
              <a:ext cx="5212080" cy="733425"/>
            </a:xfrm>
            <a:prstGeom prst="rect">
              <a:avLst/>
            </a:prstGeom>
            <a:no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en-US" sz="1200">
                  <a:solidFill>
                    <a:schemeClr val="bg1">
                      <a:lumMod val="65000"/>
                    </a:schemeClr>
                  </a:solidFill>
                  <a:latin typeface="Ebrima" panose="02000000000000000000" pitchFamily="2" charset="0"/>
                  <a:ea typeface="Ebrima" panose="02000000000000000000" pitchFamily="2" charset="0"/>
                  <a:cs typeface="Ebrima" panose="02000000000000000000" pitchFamily="2" charset="0"/>
                </a:rPr>
                <a:t>ANNUAL REPORT STATISTICAL APPENDIX</a:t>
              </a:r>
            </a:p>
          </xdr:txBody>
        </xdr:sp>
      </xdr:grpSp>
      <xdr:pic>
        <xdr:nvPicPr>
          <xdr:cNvPr id="6" name="Picture 5">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7"/>
          <a:stretch>
            <a:fillRect/>
          </a:stretch>
        </xdr:blipFill>
        <xdr:spPr>
          <a:xfrm>
            <a:off x="11100959755" y="228600"/>
            <a:ext cx="11827265" cy="634039"/>
          </a:xfrm>
          <a:prstGeom prst="rect">
            <a:avLst/>
          </a:prstGeom>
        </xdr:spPr>
      </xdr:pic>
    </xdr:grpSp>
    <xdr:clientData/>
  </xdr:twoCellAnchor>
  <xdr:twoCellAnchor>
    <xdr:from>
      <xdr:col>18</xdr:col>
      <xdr:colOff>68580</xdr:colOff>
      <xdr:row>0</xdr:row>
      <xdr:rowOff>0</xdr:rowOff>
    </xdr:from>
    <xdr:to>
      <xdr:col>20</xdr:col>
      <xdr:colOff>120518</xdr:colOff>
      <xdr:row>4</xdr:row>
      <xdr:rowOff>73219</xdr:rowOff>
    </xdr:to>
    <xdr:pic>
      <xdr:nvPicPr>
        <xdr:cNvPr id="12" name="Picture 11">
          <a:hlinkClick xmlns:r="http://schemas.openxmlformats.org/officeDocument/2006/relationships" r:id="rId8"/>
          <a:extLst>
            <a:ext uri="{FF2B5EF4-FFF2-40B4-BE49-F238E27FC236}">
              <a16:creationId xmlns:a16="http://schemas.microsoft.com/office/drawing/2014/main" id="{00000000-0008-0000-0B00-00000C000000}"/>
            </a:ext>
          </a:extLst>
        </xdr:cNvPr>
        <xdr:cNvPicPr>
          <a:picLocks noChangeAspect="1"/>
        </xdr:cNvPicPr>
      </xdr:nvPicPr>
      <xdr:blipFill>
        <a:blip xmlns:r="http://schemas.openxmlformats.org/officeDocument/2006/relationships" r:embed="rId9"/>
        <a:stretch>
          <a:fillRect/>
        </a:stretch>
      </xdr:blipFill>
      <xdr:spPr>
        <a:xfrm>
          <a:off x="9850680202" y="0"/>
          <a:ext cx="1255898" cy="80473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596171</xdr:colOff>
      <xdr:row>6</xdr:row>
      <xdr:rowOff>0</xdr:rowOff>
    </xdr:from>
    <xdr:to>
      <xdr:col>2</xdr:col>
      <xdr:colOff>4896</xdr:colOff>
      <xdr:row>9</xdr:row>
      <xdr:rowOff>173265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62545864" y="1097280"/>
          <a:ext cx="612685" cy="721905"/>
        </a:xfrm>
        <a:prstGeom prst="rect">
          <a:avLst/>
        </a:prstGeom>
      </xdr:spPr>
    </xdr:pic>
    <xdr:clientData/>
  </xdr:twoCellAnchor>
  <xdr:twoCellAnchor editAs="oneCell">
    <xdr:from>
      <xdr:col>15</xdr:col>
      <xdr:colOff>194400</xdr:colOff>
      <xdr:row>6</xdr:row>
      <xdr:rowOff>0</xdr:rowOff>
    </xdr:from>
    <xdr:to>
      <xdr:col>16</xdr:col>
      <xdr:colOff>107950</xdr:colOff>
      <xdr:row>9</xdr:row>
      <xdr:rowOff>173265</xdr:rowOff>
    </xdr:to>
    <xdr:pic>
      <xdr:nvPicPr>
        <xdr:cNvPr id="3" name="Picture 2">
          <a:hlinkClick xmlns:r="http://schemas.openxmlformats.org/officeDocument/2006/relationships" r:id="rId3"/>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853100690" y="1097280"/>
          <a:ext cx="629830" cy="721905"/>
        </a:xfrm>
        <a:prstGeom prst="rect">
          <a:avLst/>
        </a:prstGeom>
      </xdr:spPr>
    </xdr:pic>
    <xdr:clientData/>
  </xdr:twoCellAnchor>
  <xdr:twoCellAnchor>
    <xdr:from>
      <xdr:col>0</xdr:col>
      <xdr:colOff>0</xdr:colOff>
      <xdr:row>0</xdr:row>
      <xdr:rowOff>0</xdr:rowOff>
    </xdr:from>
    <xdr:to>
      <xdr:col>17</xdr:col>
      <xdr:colOff>556745</xdr:colOff>
      <xdr:row>6</xdr:row>
      <xdr:rowOff>0</xdr:rowOff>
    </xdr:to>
    <xdr:grpSp>
      <xdr:nvGrpSpPr>
        <xdr:cNvPr id="4" name="Group 3">
          <a:extLst>
            <a:ext uri="{FF2B5EF4-FFF2-40B4-BE49-F238E27FC236}">
              <a16:creationId xmlns:a16="http://schemas.microsoft.com/office/drawing/2014/main" id="{00000000-0008-0000-0C00-000004000000}"/>
            </a:ext>
          </a:extLst>
        </xdr:cNvPr>
        <xdr:cNvGrpSpPr/>
      </xdr:nvGrpSpPr>
      <xdr:grpSpPr>
        <a:xfrm>
          <a:off x="10025674902" y="0"/>
          <a:ext cx="11926980" cy="1120588"/>
          <a:chOff x="11100959755" y="0"/>
          <a:chExt cx="11864825" cy="1051560"/>
        </a:xfrm>
      </xdr:grpSpPr>
      <xdr:grpSp>
        <xdr:nvGrpSpPr>
          <xdr:cNvPr id="5" name="Group 4">
            <a:extLst>
              <a:ext uri="{FF2B5EF4-FFF2-40B4-BE49-F238E27FC236}">
                <a16:creationId xmlns:a16="http://schemas.microsoft.com/office/drawing/2014/main" id="{00000000-0008-0000-0C00-000005000000}"/>
              </a:ext>
            </a:extLst>
          </xdr:cNvPr>
          <xdr:cNvGrpSpPr/>
        </xdr:nvGrpSpPr>
        <xdr:grpSpPr>
          <a:xfrm>
            <a:off x="11101084614" y="0"/>
            <a:ext cx="11739966" cy="1051560"/>
            <a:chOff x="11101084614" y="0"/>
            <a:chExt cx="11739966" cy="1051560"/>
          </a:xfrm>
        </xdr:grpSpPr>
        <xdr:grpSp>
          <xdr:nvGrpSpPr>
            <xdr:cNvPr id="7" name="Group 6">
              <a:extLst>
                <a:ext uri="{FF2B5EF4-FFF2-40B4-BE49-F238E27FC236}">
                  <a16:creationId xmlns:a16="http://schemas.microsoft.com/office/drawing/2014/main" id="{00000000-0008-0000-0C00-000007000000}"/>
                </a:ext>
              </a:extLst>
            </xdr:cNvPr>
            <xdr:cNvGrpSpPr/>
          </xdr:nvGrpSpPr>
          <xdr:grpSpPr>
            <a:xfrm>
              <a:off x="11101084614" y="0"/>
              <a:ext cx="11739966" cy="655374"/>
              <a:chOff x="11224993294" y="0"/>
              <a:chExt cx="11153136" cy="672458"/>
            </a:xfrm>
          </xdr:grpSpPr>
          <xdr:pic>
            <xdr:nvPicPr>
              <xdr:cNvPr id="9" name="Picture 8">
                <a:extLst>
                  <a:ext uri="{FF2B5EF4-FFF2-40B4-BE49-F238E27FC236}">
                    <a16:creationId xmlns:a16="http://schemas.microsoft.com/office/drawing/2014/main" id="{00000000-0008-0000-0C00-000009000000}"/>
                  </a:ext>
                </a:extLst>
              </xdr:cNvPr>
              <xdr:cNvPicPr>
                <a:picLocks noChangeAspect="1"/>
              </xdr:cNvPicPr>
            </xdr:nvPicPr>
            <xdr:blipFill>
              <a:blip xmlns:r="http://schemas.openxmlformats.org/officeDocument/2006/relationships" r:embed="rId5"/>
              <a:stretch>
                <a:fillRect/>
              </a:stretch>
            </xdr:blipFill>
            <xdr:spPr>
              <a:xfrm>
                <a:off x="11224993294" y="0"/>
                <a:ext cx="11153136" cy="564532"/>
              </a:xfrm>
              <a:prstGeom prst="rect">
                <a:avLst/>
              </a:prstGeom>
            </xdr:spPr>
          </xdr:pic>
          <xdr:pic>
            <xdr:nvPicPr>
              <xdr:cNvPr id="10" name="Picture 9">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1229266446" y="218649"/>
                <a:ext cx="2582718" cy="453809"/>
              </a:xfrm>
              <a:prstGeom prst="rect">
                <a:avLst/>
              </a:prstGeom>
            </xdr:spPr>
          </xdr:pic>
        </xdr:grpSp>
        <xdr:sp macro="" textlink="">
          <xdr:nvSpPr>
            <xdr:cNvPr id="8" name="Rectangle 7">
              <a:extLst>
                <a:ext uri="{FF2B5EF4-FFF2-40B4-BE49-F238E27FC236}">
                  <a16:creationId xmlns:a16="http://schemas.microsoft.com/office/drawing/2014/main" id="{00000000-0008-0000-0C00-000008000000}"/>
                </a:ext>
              </a:extLst>
            </xdr:cNvPr>
            <xdr:cNvSpPr/>
          </xdr:nvSpPr>
          <xdr:spPr>
            <a:xfrm>
              <a:off x="11106525285" y="318135"/>
              <a:ext cx="5212080" cy="733425"/>
            </a:xfrm>
            <a:prstGeom prst="rect">
              <a:avLst/>
            </a:prstGeom>
            <a:no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en-US" sz="1200">
                  <a:solidFill>
                    <a:schemeClr val="bg1">
                      <a:lumMod val="65000"/>
                    </a:schemeClr>
                  </a:solidFill>
                  <a:latin typeface="Ebrima" panose="02000000000000000000" pitchFamily="2" charset="0"/>
                  <a:ea typeface="Ebrima" panose="02000000000000000000" pitchFamily="2" charset="0"/>
                  <a:cs typeface="Ebrima" panose="02000000000000000000" pitchFamily="2" charset="0"/>
                </a:rPr>
                <a:t>ANNUAL REPORT STATISTICAL APPENDIX</a:t>
              </a:r>
            </a:p>
          </xdr:txBody>
        </xdr:sp>
      </xdr:grpSp>
      <xdr:pic>
        <xdr:nvPicPr>
          <xdr:cNvPr id="6" name="Picture 5">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7"/>
          <a:stretch>
            <a:fillRect/>
          </a:stretch>
        </xdr:blipFill>
        <xdr:spPr>
          <a:xfrm>
            <a:off x="11100959755" y="228600"/>
            <a:ext cx="11827265" cy="634039"/>
          </a:xfrm>
          <a:prstGeom prst="rect">
            <a:avLst/>
          </a:prstGeom>
        </xdr:spPr>
      </xdr:pic>
    </xdr:grpSp>
    <xdr:clientData/>
  </xdr:twoCellAnchor>
  <xdr:twoCellAnchor>
    <xdr:from>
      <xdr:col>17</xdr:col>
      <xdr:colOff>236220</xdr:colOff>
      <xdr:row>0</xdr:row>
      <xdr:rowOff>0</xdr:rowOff>
    </xdr:from>
    <xdr:to>
      <xdr:col>19</xdr:col>
      <xdr:colOff>288158</xdr:colOff>
      <xdr:row>4</xdr:row>
      <xdr:rowOff>73219</xdr:rowOff>
    </xdr:to>
    <xdr:pic>
      <xdr:nvPicPr>
        <xdr:cNvPr id="12" name="Picture 11">
          <a:hlinkClick xmlns:r="http://schemas.openxmlformats.org/officeDocument/2006/relationships" r:id="rId8"/>
          <a:extLst>
            <a:ext uri="{FF2B5EF4-FFF2-40B4-BE49-F238E27FC236}">
              <a16:creationId xmlns:a16="http://schemas.microsoft.com/office/drawing/2014/main" id="{00000000-0008-0000-0C00-00000C000000}"/>
            </a:ext>
          </a:extLst>
        </xdr:cNvPr>
        <xdr:cNvPicPr>
          <a:picLocks noChangeAspect="1"/>
        </xdr:cNvPicPr>
      </xdr:nvPicPr>
      <xdr:blipFill>
        <a:blip xmlns:r="http://schemas.openxmlformats.org/officeDocument/2006/relationships" r:embed="rId9"/>
        <a:stretch>
          <a:fillRect/>
        </a:stretch>
      </xdr:blipFill>
      <xdr:spPr>
        <a:xfrm>
          <a:off x="9851114542" y="0"/>
          <a:ext cx="1255898" cy="80473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615221</xdr:colOff>
      <xdr:row>6</xdr:row>
      <xdr:rowOff>0</xdr:rowOff>
    </xdr:from>
    <xdr:to>
      <xdr:col>2</xdr:col>
      <xdr:colOff>4896</xdr:colOff>
      <xdr:row>9</xdr:row>
      <xdr:rowOff>173265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64123204" y="1097280"/>
          <a:ext cx="608875" cy="721905"/>
        </a:xfrm>
        <a:prstGeom prst="rect">
          <a:avLst/>
        </a:prstGeom>
      </xdr:spPr>
    </xdr:pic>
    <xdr:clientData/>
  </xdr:twoCellAnchor>
  <xdr:twoCellAnchor editAs="oneCell">
    <xdr:from>
      <xdr:col>14</xdr:col>
      <xdr:colOff>142965</xdr:colOff>
      <xdr:row>5</xdr:row>
      <xdr:rowOff>171450</xdr:rowOff>
    </xdr:from>
    <xdr:to>
      <xdr:col>15</xdr:col>
      <xdr:colOff>174931</xdr:colOff>
      <xdr:row>9</xdr:row>
      <xdr:rowOff>151675</xdr:rowOff>
    </xdr:to>
    <xdr:pic>
      <xdr:nvPicPr>
        <xdr:cNvPr id="3" name="Picture 2">
          <a:hlinkClick xmlns:r="http://schemas.openxmlformats.org/officeDocument/2006/relationships" r:id="rId3"/>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853864289" y="1085850"/>
          <a:ext cx="649186" cy="711745"/>
        </a:xfrm>
        <a:prstGeom prst="rect">
          <a:avLst/>
        </a:prstGeom>
      </xdr:spPr>
    </xdr:pic>
    <xdr:clientData/>
  </xdr:twoCellAnchor>
  <xdr:twoCellAnchor>
    <xdr:from>
      <xdr:col>0</xdr:col>
      <xdr:colOff>0</xdr:colOff>
      <xdr:row>0</xdr:row>
      <xdr:rowOff>0</xdr:rowOff>
    </xdr:from>
    <xdr:to>
      <xdr:col>16</xdr:col>
      <xdr:colOff>419585</xdr:colOff>
      <xdr:row>6</xdr:row>
      <xdr:rowOff>0</xdr:rowOff>
    </xdr:to>
    <xdr:grpSp>
      <xdr:nvGrpSpPr>
        <xdr:cNvPr id="4" name="Group 3">
          <a:extLst>
            <a:ext uri="{FF2B5EF4-FFF2-40B4-BE49-F238E27FC236}">
              <a16:creationId xmlns:a16="http://schemas.microsoft.com/office/drawing/2014/main" id="{00000000-0008-0000-0D00-000004000000}"/>
            </a:ext>
          </a:extLst>
        </xdr:cNvPr>
        <xdr:cNvGrpSpPr/>
      </xdr:nvGrpSpPr>
      <xdr:grpSpPr>
        <a:xfrm>
          <a:off x="10026424651" y="0"/>
          <a:ext cx="12805820" cy="1120588"/>
          <a:chOff x="11100959755" y="0"/>
          <a:chExt cx="11864825" cy="1051560"/>
        </a:xfrm>
      </xdr:grpSpPr>
      <xdr:grpSp>
        <xdr:nvGrpSpPr>
          <xdr:cNvPr id="5" name="Group 4">
            <a:extLst>
              <a:ext uri="{FF2B5EF4-FFF2-40B4-BE49-F238E27FC236}">
                <a16:creationId xmlns:a16="http://schemas.microsoft.com/office/drawing/2014/main" id="{00000000-0008-0000-0D00-000005000000}"/>
              </a:ext>
            </a:extLst>
          </xdr:cNvPr>
          <xdr:cNvGrpSpPr/>
        </xdr:nvGrpSpPr>
        <xdr:grpSpPr>
          <a:xfrm>
            <a:off x="11101084614" y="0"/>
            <a:ext cx="11739966" cy="1051560"/>
            <a:chOff x="11101084614" y="0"/>
            <a:chExt cx="11739966" cy="1051560"/>
          </a:xfrm>
        </xdr:grpSpPr>
        <xdr:grpSp>
          <xdr:nvGrpSpPr>
            <xdr:cNvPr id="7" name="Group 6">
              <a:extLst>
                <a:ext uri="{FF2B5EF4-FFF2-40B4-BE49-F238E27FC236}">
                  <a16:creationId xmlns:a16="http://schemas.microsoft.com/office/drawing/2014/main" id="{00000000-0008-0000-0D00-000007000000}"/>
                </a:ext>
              </a:extLst>
            </xdr:cNvPr>
            <xdr:cNvGrpSpPr/>
          </xdr:nvGrpSpPr>
          <xdr:grpSpPr>
            <a:xfrm>
              <a:off x="11101084614" y="0"/>
              <a:ext cx="11739966" cy="655374"/>
              <a:chOff x="11224993294" y="0"/>
              <a:chExt cx="11153136" cy="672458"/>
            </a:xfrm>
          </xdr:grpSpPr>
          <xdr:pic>
            <xdr:nvPicPr>
              <xdr:cNvPr id="9" name="Picture 8">
                <a:extLst>
                  <a:ext uri="{FF2B5EF4-FFF2-40B4-BE49-F238E27FC236}">
                    <a16:creationId xmlns:a16="http://schemas.microsoft.com/office/drawing/2014/main" id="{00000000-0008-0000-0D00-000009000000}"/>
                  </a:ext>
                </a:extLst>
              </xdr:cNvPr>
              <xdr:cNvPicPr>
                <a:picLocks noChangeAspect="1"/>
              </xdr:cNvPicPr>
            </xdr:nvPicPr>
            <xdr:blipFill>
              <a:blip xmlns:r="http://schemas.openxmlformats.org/officeDocument/2006/relationships" r:embed="rId5"/>
              <a:stretch>
                <a:fillRect/>
              </a:stretch>
            </xdr:blipFill>
            <xdr:spPr>
              <a:xfrm>
                <a:off x="11224993294" y="0"/>
                <a:ext cx="11153136" cy="564532"/>
              </a:xfrm>
              <a:prstGeom prst="rect">
                <a:avLst/>
              </a:prstGeom>
            </xdr:spPr>
          </xdr:pic>
          <xdr:pic>
            <xdr:nvPicPr>
              <xdr:cNvPr id="10" name="Picture 9">
                <a:extLst>
                  <a:ext uri="{FF2B5EF4-FFF2-40B4-BE49-F238E27FC236}">
                    <a16:creationId xmlns:a16="http://schemas.microsoft.com/office/drawing/2014/main" id="{00000000-0008-0000-0D00-00000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1229266446" y="218649"/>
                <a:ext cx="2582718" cy="453809"/>
              </a:xfrm>
              <a:prstGeom prst="rect">
                <a:avLst/>
              </a:prstGeom>
            </xdr:spPr>
          </xdr:pic>
        </xdr:grpSp>
        <xdr:sp macro="" textlink="">
          <xdr:nvSpPr>
            <xdr:cNvPr id="8" name="Rectangle 7">
              <a:extLst>
                <a:ext uri="{FF2B5EF4-FFF2-40B4-BE49-F238E27FC236}">
                  <a16:creationId xmlns:a16="http://schemas.microsoft.com/office/drawing/2014/main" id="{00000000-0008-0000-0D00-000008000000}"/>
                </a:ext>
              </a:extLst>
            </xdr:cNvPr>
            <xdr:cNvSpPr/>
          </xdr:nvSpPr>
          <xdr:spPr>
            <a:xfrm>
              <a:off x="11106525285" y="318135"/>
              <a:ext cx="5212080" cy="733425"/>
            </a:xfrm>
            <a:prstGeom prst="rect">
              <a:avLst/>
            </a:prstGeom>
            <a:no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en-US" sz="1200">
                  <a:solidFill>
                    <a:schemeClr val="bg1">
                      <a:lumMod val="65000"/>
                    </a:schemeClr>
                  </a:solidFill>
                  <a:latin typeface="Ebrima" panose="02000000000000000000" pitchFamily="2" charset="0"/>
                  <a:ea typeface="Ebrima" panose="02000000000000000000" pitchFamily="2" charset="0"/>
                  <a:cs typeface="Ebrima" panose="02000000000000000000" pitchFamily="2" charset="0"/>
                </a:rPr>
                <a:t>ANNUAL REPORT STATISTICAL APPENDIX</a:t>
              </a:r>
            </a:p>
          </xdr:txBody>
        </xdr:sp>
      </xdr:grpSp>
      <xdr:pic>
        <xdr:nvPicPr>
          <xdr:cNvPr id="6" name="Picture 5">
            <a:extLst>
              <a:ext uri="{FF2B5EF4-FFF2-40B4-BE49-F238E27FC236}">
                <a16:creationId xmlns:a16="http://schemas.microsoft.com/office/drawing/2014/main" id="{00000000-0008-0000-0D00-000006000000}"/>
              </a:ext>
            </a:extLst>
          </xdr:cNvPr>
          <xdr:cNvPicPr>
            <a:picLocks noChangeAspect="1"/>
          </xdr:cNvPicPr>
        </xdr:nvPicPr>
        <xdr:blipFill>
          <a:blip xmlns:r="http://schemas.openxmlformats.org/officeDocument/2006/relationships" r:embed="rId7"/>
          <a:stretch>
            <a:fillRect/>
          </a:stretch>
        </xdr:blipFill>
        <xdr:spPr>
          <a:xfrm>
            <a:off x="11100959755" y="228600"/>
            <a:ext cx="11827265" cy="634039"/>
          </a:xfrm>
          <a:prstGeom prst="rect">
            <a:avLst/>
          </a:prstGeom>
        </xdr:spPr>
      </xdr:pic>
    </xdr:grpSp>
    <xdr:clientData/>
  </xdr:twoCellAnchor>
  <xdr:twoCellAnchor>
    <xdr:from>
      <xdr:col>16</xdr:col>
      <xdr:colOff>30480</xdr:colOff>
      <xdr:row>0</xdr:row>
      <xdr:rowOff>30480</xdr:rowOff>
    </xdr:from>
    <xdr:to>
      <xdr:col>18</xdr:col>
      <xdr:colOff>82418</xdr:colOff>
      <xdr:row>4</xdr:row>
      <xdr:rowOff>103699</xdr:rowOff>
    </xdr:to>
    <xdr:pic>
      <xdr:nvPicPr>
        <xdr:cNvPr id="12" name="Picture 11">
          <a:hlinkClick xmlns:r="http://schemas.openxmlformats.org/officeDocument/2006/relationships" r:id="rId8"/>
          <a:extLst>
            <a:ext uri="{FF2B5EF4-FFF2-40B4-BE49-F238E27FC236}">
              <a16:creationId xmlns:a16="http://schemas.microsoft.com/office/drawing/2014/main" id="{00000000-0008-0000-0D00-00000C000000}"/>
            </a:ext>
          </a:extLst>
        </xdr:cNvPr>
        <xdr:cNvPicPr>
          <a:picLocks noChangeAspect="1"/>
        </xdr:cNvPicPr>
      </xdr:nvPicPr>
      <xdr:blipFill>
        <a:blip xmlns:r="http://schemas.openxmlformats.org/officeDocument/2006/relationships" r:embed="rId9"/>
        <a:stretch>
          <a:fillRect/>
        </a:stretch>
      </xdr:blipFill>
      <xdr:spPr>
        <a:xfrm>
          <a:off x="9851922262" y="30480"/>
          <a:ext cx="1255898" cy="80473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615221</xdr:colOff>
      <xdr:row>6</xdr:row>
      <xdr:rowOff>0</xdr:rowOff>
    </xdr:from>
    <xdr:to>
      <xdr:col>2</xdr:col>
      <xdr:colOff>4896</xdr:colOff>
      <xdr:row>9</xdr:row>
      <xdr:rowOff>173265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62469664" y="1097280"/>
          <a:ext cx="608875" cy="721905"/>
        </a:xfrm>
        <a:prstGeom prst="rect">
          <a:avLst/>
        </a:prstGeom>
      </xdr:spPr>
    </xdr:pic>
    <xdr:clientData/>
  </xdr:twoCellAnchor>
  <xdr:twoCellAnchor editAs="oneCell">
    <xdr:from>
      <xdr:col>9</xdr:col>
      <xdr:colOff>0</xdr:colOff>
      <xdr:row>5</xdr:row>
      <xdr:rowOff>171450</xdr:rowOff>
    </xdr:from>
    <xdr:to>
      <xdr:col>9</xdr:col>
      <xdr:colOff>628112</xdr:colOff>
      <xdr:row>9</xdr:row>
      <xdr:rowOff>151675</xdr:rowOff>
    </xdr:to>
    <xdr:pic>
      <xdr:nvPicPr>
        <xdr:cNvPr id="3" name="Picture 2">
          <a:hlinkClick xmlns:r="http://schemas.openxmlformats.org/officeDocument/2006/relationships" r:id="rId3"/>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856984888" y="1085850"/>
          <a:ext cx="628112" cy="711745"/>
        </a:xfrm>
        <a:prstGeom prst="rect">
          <a:avLst/>
        </a:prstGeom>
      </xdr:spPr>
    </xdr:pic>
    <xdr:clientData/>
  </xdr:twoCellAnchor>
  <xdr:twoCellAnchor>
    <xdr:from>
      <xdr:col>0</xdr:col>
      <xdr:colOff>0</xdr:colOff>
      <xdr:row>0</xdr:row>
      <xdr:rowOff>0</xdr:rowOff>
    </xdr:from>
    <xdr:to>
      <xdr:col>10</xdr:col>
      <xdr:colOff>419585</xdr:colOff>
      <xdr:row>6</xdr:row>
      <xdr:rowOff>0</xdr:rowOff>
    </xdr:to>
    <xdr:grpSp>
      <xdr:nvGrpSpPr>
        <xdr:cNvPr id="4" name="Group 3">
          <a:extLst>
            <a:ext uri="{FF2B5EF4-FFF2-40B4-BE49-F238E27FC236}">
              <a16:creationId xmlns:a16="http://schemas.microsoft.com/office/drawing/2014/main" id="{00000000-0008-0000-0E00-000004000000}"/>
            </a:ext>
          </a:extLst>
        </xdr:cNvPr>
        <xdr:cNvGrpSpPr/>
      </xdr:nvGrpSpPr>
      <xdr:grpSpPr>
        <a:xfrm>
          <a:off x="0" y="0"/>
          <a:ext cx="7543130" cy="1108364"/>
          <a:chOff x="11100959755" y="0"/>
          <a:chExt cx="11864825" cy="1051560"/>
        </a:xfrm>
      </xdr:grpSpPr>
      <xdr:grpSp>
        <xdr:nvGrpSpPr>
          <xdr:cNvPr id="5" name="Group 4">
            <a:extLst>
              <a:ext uri="{FF2B5EF4-FFF2-40B4-BE49-F238E27FC236}">
                <a16:creationId xmlns:a16="http://schemas.microsoft.com/office/drawing/2014/main" id="{00000000-0008-0000-0E00-000005000000}"/>
              </a:ext>
            </a:extLst>
          </xdr:cNvPr>
          <xdr:cNvGrpSpPr/>
        </xdr:nvGrpSpPr>
        <xdr:grpSpPr>
          <a:xfrm>
            <a:off x="11101084614" y="0"/>
            <a:ext cx="11739966" cy="1051560"/>
            <a:chOff x="11101084614" y="0"/>
            <a:chExt cx="11739966" cy="1051560"/>
          </a:xfrm>
        </xdr:grpSpPr>
        <xdr:grpSp>
          <xdr:nvGrpSpPr>
            <xdr:cNvPr id="7" name="Group 6">
              <a:extLst>
                <a:ext uri="{FF2B5EF4-FFF2-40B4-BE49-F238E27FC236}">
                  <a16:creationId xmlns:a16="http://schemas.microsoft.com/office/drawing/2014/main" id="{00000000-0008-0000-0E00-000007000000}"/>
                </a:ext>
              </a:extLst>
            </xdr:cNvPr>
            <xdr:cNvGrpSpPr/>
          </xdr:nvGrpSpPr>
          <xdr:grpSpPr>
            <a:xfrm>
              <a:off x="11101084614" y="0"/>
              <a:ext cx="11739966" cy="655374"/>
              <a:chOff x="11224993294" y="0"/>
              <a:chExt cx="11153136" cy="672458"/>
            </a:xfrm>
          </xdr:grpSpPr>
          <xdr:pic>
            <xdr:nvPicPr>
              <xdr:cNvPr id="9" name="Picture 8">
                <a:extLst>
                  <a:ext uri="{FF2B5EF4-FFF2-40B4-BE49-F238E27FC236}">
                    <a16:creationId xmlns:a16="http://schemas.microsoft.com/office/drawing/2014/main" id="{00000000-0008-0000-0E00-000009000000}"/>
                  </a:ext>
                </a:extLst>
              </xdr:cNvPr>
              <xdr:cNvPicPr>
                <a:picLocks noChangeAspect="1"/>
              </xdr:cNvPicPr>
            </xdr:nvPicPr>
            <xdr:blipFill>
              <a:blip xmlns:r="http://schemas.openxmlformats.org/officeDocument/2006/relationships" r:embed="rId5"/>
              <a:stretch>
                <a:fillRect/>
              </a:stretch>
            </xdr:blipFill>
            <xdr:spPr>
              <a:xfrm>
                <a:off x="11224993294" y="0"/>
                <a:ext cx="11153136" cy="564532"/>
              </a:xfrm>
              <a:prstGeom prst="rect">
                <a:avLst/>
              </a:prstGeom>
            </xdr:spPr>
          </xdr:pic>
          <xdr:pic>
            <xdr:nvPicPr>
              <xdr:cNvPr id="10" name="Picture 9">
                <a:extLst>
                  <a:ext uri="{FF2B5EF4-FFF2-40B4-BE49-F238E27FC236}">
                    <a16:creationId xmlns:a16="http://schemas.microsoft.com/office/drawing/2014/main" id="{00000000-0008-0000-0E00-00000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1229266446" y="218649"/>
                <a:ext cx="2582718" cy="453809"/>
              </a:xfrm>
              <a:prstGeom prst="rect">
                <a:avLst/>
              </a:prstGeom>
            </xdr:spPr>
          </xdr:pic>
        </xdr:grpSp>
        <xdr:sp macro="" textlink="">
          <xdr:nvSpPr>
            <xdr:cNvPr id="8" name="Rectangle 7">
              <a:extLst>
                <a:ext uri="{FF2B5EF4-FFF2-40B4-BE49-F238E27FC236}">
                  <a16:creationId xmlns:a16="http://schemas.microsoft.com/office/drawing/2014/main" id="{00000000-0008-0000-0E00-000008000000}"/>
                </a:ext>
              </a:extLst>
            </xdr:cNvPr>
            <xdr:cNvSpPr/>
          </xdr:nvSpPr>
          <xdr:spPr>
            <a:xfrm>
              <a:off x="11106525285" y="318135"/>
              <a:ext cx="5212080" cy="733425"/>
            </a:xfrm>
            <a:prstGeom prst="rect">
              <a:avLst/>
            </a:prstGeom>
            <a:no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en-US" sz="1200">
                  <a:solidFill>
                    <a:schemeClr val="bg1">
                      <a:lumMod val="65000"/>
                    </a:schemeClr>
                  </a:solidFill>
                  <a:latin typeface="Ebrima" panose="02000000000000000000" pitchFamily="2" charset="0"/>
                  <a:ea typeface="Ebrima" panose="02000000000000000000" pitchFamily="2" charset="0"/>
                  <a:cs typeface="Ebrima" panose="02000000000000000000" pitchFamily="2" charset="0"/>
                </a:rPr>
                <a:t>ANNUAL REPORT STATISTICAL APPENDIX</a:t>
              </a:r>
            </a:p>
          </xdr:txBody>
        </xdr:sp>
      </xdr:grpSp>
      <xdr:pic>
        <xdr:nvPicPr>
          <xdr:cNvPr id="6" name="Picture 5">
            <a:extLst>
              <a:ext uri="{FF2B5EF4-FFF2-40B4-BE49-F238E27FC236}">
                <a16:creationId xmlns:a16="http://schemas.microsoft.com/office/drawing/2014/main" id="{00000000-0008-0000-0E00-000006000000}"/>
              </a:ext>
            </a:extLst>
          </xdr:cNvPr>
          <xdr:cNvPicPr>
            <a:picLocks noChangeAspect="1"/>
          </xdr:cNvPicPr>
        </xdr:nvPicPr>
        <xdr:blipFill>
          <a:blip xmlns:r="http://schemas.openxmlformats.org/officeDocument/2006/relationships" r:embed="rId7"/>
          <a:stretch>
            <a:fillRect/>
          </a:stretch>
        </xdr:blipFill>
        <xdr:spPr>
          <a:xfrm>
            <a:off x="11100959755" y="228600"/>
            <a:ext cx="11827265" cy="634039"/>
          </a:xfrm>
          <a:prstGeom prst="rect">
            <a:avLst/>
          </a:prstGeom>
        </xdr:spPr>
      </xdr:pic>
    </xdr:grpSp>
    <xdr:clientData/>
  </xdr:twoCellAnchor>
  <xdr:twoCellAnchor>
    <xdr:from>
      <xdr:col>10</xdr:col>
      <xdr:colOff>30480</xdr:colOff>
      <xdr:row>0</xdr:row>
      <xdr:rowOff>30480</xdr:rowOff>
    </xdr:from>
    <xdr:to>
      <xdr:col>12</xdr:col>
      <xdr:colOff>82418</xdr:colOff>
      <xdr:row>4</xdr:row>
      <xdr:rowOff>103699</xdr:rowOff>
    </xdr:to>
    <xdr:pic>
      <xdr:nvPicPr>
        <xdr:cNvPr id="12" name="Picture 11">
          <a:hlinkClick xmlns:r="http://schemas.openxmlformats.org/officeDocument/2006/relationships" r:id="rId8"/>
          <a:extLst>
            <a:ext uri="{FF2B5EF4-FFF2-40B4-BE49-F238E27FC236}">
              <a16:creationId xmlns:a16="http://schemas.microsoft.com/office/drawing/2014/main" id="{00000000-0008-0000-0E00-00000C000000}"/>
            </a:ext>
          </a:extLst>
        </xdr:cNvPr>
        <xdr:cNvPicPr>
          <a:picLocks noChangeAspect="1"/>
        </xdr:cNvPicPr>
      </xdr:nvPicPr>
      <xdr:blipFill>
        <a:blip xmlns:r="http://schemas.openxmlformats.org/officeDocument/2006/relationships" r:embed="rId9"/>
        <a:stretch>
          <a:fillRect/>
        </a:stretch>
      </xdr:blipFill>
      <xdr:spPr>
        <a:xfrm>
          <a:off x="9855534142" y="30480"/>
          <a:ext cx="1255898" cy="80473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615221</xdr:colOff>
      <xdr:row>6</xdr:row>
      <xdr:rowOff>0</xdr:rowOff>
    </xdr:from>
    <xdr:to>
      <xdr:col>2</xdr:col>
      <xdr:colOff>4896</xdr:colOff>
      <xdr:row>9</xdr:row>
      <xdr:rowOff>173265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62469664" y="1097280"/>
          <a:ext cx="608875" cy="721905"/>
        </a:xfrm>
        <a:prstGeom prst="rect">
          <a:avLst/>
        </a:prstGeom>
      </xdr:spPr>
    </xdr:pic>
    <xdr:clientData/>
  </xdr:twoCellAnchor>
  <xdr:twoCellAnchor editAs="oneCell">
    <xdr:from>
      <xdr:col>9</xdr:col>
      <xdr:colOff>0</xdr:colOff>
      <xdr:row>5</xdr:row>
      <xdr:rowOff>171450</xdr:rowOff>
    </xdr:from>
    <xdr:to>
      <xdr:col>9</xdr:col>
      <xdr:colOff>628112</xdr:colOff>
      <xdr:row>9</xdr:row>
      <xdr:rowOff>151675</xdr:rowOff>
    </xdr:to>
    <xdr:pic>
      <xdr:nvPicPr>
        <xdr:cNvPr id="3" name="Picture 2">
          <a:hlinkClick xmlns:r="http://schemas.openxmlformats.org/officeDocument/2006/relationships" r:id="rId3"/>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856984888" y="1085850"/>
          <a:ext cx="628112" cy="711745"/>
        </a:xfrm>
        <a:prstGeom prst="rect">
          <a:avLst/>
        </a:prstGeom>
      </xdr:spPr>
    </xdr:pic>
    <xdr:clientData/>
  </xdr:twoCellAnchor>
  <xdr:twoCellAnchor>
    <xdr:from>
      <xdr:col>0</xdr:col>
      <xdr:colOff>0</xdr:colOff>
      <xdr:row>0</xdr:row>
      <xdr:rowOff>0</xdr:rowOff>
    </xdr:from>
    <xdr:to>
      <xdr:col>10</xdr:col>
      <xdr:colOff>419585</xdr:colOff>
      <xdr:row>6</xdr:row>
      <xdr:rowOff>0</xdr:rowOff>
    </xdr:to>
    <xdr:grpSp>
      <xdr:nvGrpSpPr>
        <xdr:cNvPr id="4" name="Group 3">
          <a:extLst>
            <a:ext uri="{FF2B5EF4-FFF2-40B4-BE49-F238E27FC236}">
              <a16:creationId xmlns:a16="http://schemas.microsoft.com/office/drawing/2014/main" id="{00000000-0008-0000-0F00-000004000000}"/>
            </a:ext>
          </a:extLst>
        </xdr:cNvPr>
        <xdr:cNvGrpSpPr/>
      </xdr:nvGrpSpPr>
      <xdr:grpSpPr>
        <a:xfrm>
          <a:off x="10085145715" y="0"/>
          <a:ext cx="7423635" cy="1104900"/>
          <a:chOff x="11100959755" y="0"/>
          <a:chExt cx="11864825" cy="1051560"/>
        </a:xfrm>
      </xdr:grpSpPr>
      <xdr:grpSp>
        <xdr:nvGrpSpPr>
          <xdr:cNvPr id="5" name="Group 4">
            <a:extLst>
              <a:ext uri="{FF2B5EF4-FFF2-40B4-BE49-F238E27FC236}">
                <a16:creationId xmlns:a16="http://schemas.microsoft.com/office/drawing/2014/main" id="{00000000-0008-0000-0F00-000005000000}"/>
              </a:ext>
            </a:extLst>
          </xdr:cNvPr>
          <xdr:cNvGrpSpPr/>
        </xdr:nvGrpSpPr>
        <xdr:grpSpPr>
          <a:xfrm>
            <a:off x="11101084614" y="0"/>
            <a:ext cx="11739966" cy="1051560"/>
            <a:chOff x="11101084614" y="0"/>
            <a:chExt cx="11739966" cy="1051560"/>
          </a:xfrm>
        </xdr:grpSpPr>
        <xdr:grpSp>
          <xdr:nvGrpSpPr>
            <xdr:cNvPr id="7" name="Group 6">
              <a:extLst>
                <a:ext uri="{FF2B5EF4-FFF2-40B4-BE49-F238E27FC236}">
                  <a16:creationId xmlns:a16="http://schemas.microsoft.com/office/drawing/2014/main" id="{00000000-0008-0000-0F00-000007000000}"/>
                </a:ext>
              </a:extLst>
            </xdr:cNvPr>
            <xdr:cNvGrpSpPr/>
          </xdr:nvGrpSpPr>
          <xdr:grpSpPr>
            <a:xfrm>
              <a:off x="11101084614" y="0"/>
              <a:ext cx="11739966" cy="655374"/>
              <a:chOff x="11224993294" y="0"/>
              <a:chExt cx="11153136" cy="672458"/>
            </a:xfrm>
          </xdr:grpSpPr>
          <xdr:pic>
            <xdr:nvPicPr>
              <xdr:cNvPr id="9" name="Picture 8">
                <a:extLst>
                  <a:ext uri="{FF2B5EF4-FFF2-40B4-BE49-F238E27FC236}">
                    <a16:creationId xmlns:a16="http://schemas.microsoft.com/office/drawing/2014/main" id="{00000000-0008-0000-0F00-000009000000}"/>
                  </a:ext>
                </a:extLst>
              </xdr:cNvPr>
              <xdr:cNvPicPr>
                <a:picLocks noChangeAspect="1"/>
              </xdr:cNvPicPr>
            </xdr:nvPicPr>
            <xdr:blipFill>
              <a:blip xmlns:r="http://schemas.openxmlformats.org/officeDocument/2006/relationships" r:embed="rId5"/>
              <a:stretch>
                <a:fillRect/>
              </a:stretch>
            </xdr:blipFill>
            <xdr:spPr>
              <a:xfrm>
                <a:off x="11224993294" y="0"/>
                <a:ext cx="11153136" cy="564532"/>
              </a:xfrm>
              <a:prstGeom prst="rect">
                <a:avLst/>
              </a:prstGeom>
            </xdr:spPr>
          </xdr:pic>
          <xdr:pic>
            <xdr:nvPicPr>
              <xdr:cNvPr id="10" name="Picture 9">
                <a:extLst>
                  <a:ext uri="{FF2B5EF4-FFF2-40B4-BE49-F238E27FC236}">
                    <a16:creationId xmlns:a16="http://schemas.microsoft.com/office/drawing/2014/main" id="{00000000-0008-0000-0F00-00000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1229266446" y="218649"/>
                <a:ext cx="2582718" cy="453809"/>
              </a:xfrm>
              <a:prstGeom prst="rect">
                <a:avLst/>
              </a:prstGeom>
            </xdr:spPr>
          </xdr:pic>
        </xdr:grpSp>
        <xdr:sp macro="" textlink="">
          <xdr:nvSpPr>
            <xdr:cNvPr id="8" name="Rectangle 7">
              <a:extLst>
                <a:ext uri="{FF2B5EF4-FFF2-40B4-BE49-F238E27FC236}">
                  <a16:creationId xmlns:a16="http://schemas.microsoft.com/office/drawing/2014/main" id="{00000000-0008-0000-0F00-000008000000}"/>
                </a:ext>
              </a:extLst>
            </xdr:cNvPr>
            <xdr:cNvSpPr/>
          </xdr:nvSpPr>
          <xdr:spPr>
            <a:xfrm>
              <a:off x="11106525285" y="318135"/>
              <a:ext cx="5212080" cy="733425"/>
            </a:xfrm>
            <a:prstGeom prst="rect">
              <a:avLst/>
            </a:prstGeom>
            <a:no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en-US" sz="1200">
                  <a:solidFill>
                    <a:schemeClr val="bg1">
                      <a:lumMod val="65000"/>
                    </a:schemeClr>
                  </a:solidFill>
                  <a:latin typeface="Ebrima" panose="02000000000000000000" pitchFamily="2" charset="0"/>
                  <a:ea typeface="Ebrima" panose="02000000000000000000" pitchFamily="2" charset="0"/>
                  <a:cs typeface="Ebrima" panose="02000000000000000000" pitchFamily="2" charset="0"/>
                </a:rPr>
                <a:t>ANNUAL REPORT STATISTICAL APPENDIX</a:t>
              </a:r>
            </a:p>
          </xdr:txBody>
        </xdr:sp>
      </xdr:grpSp>
      <xdr:pic>
        <xdr:nvPicPr>
          <xdr:cNvPr id="6" name="Picture 5">
            <a:extLst>
              <a:ext uri="{FF2B5EF4-FFF2-40B4-BE49-F238E27FC236}">
                <a16:creationId xmlns:a16="http://schemas.microsoft.com/office/drawing/2014/main" id="{00000000-0008-0000-0F00-000006000000}"/>
              </a:ext>
            </a:extLst>
          </xdr:cNvPr>
          <xdr:cNvPicPr>
            <a:picLocks noChangeAspect="1"/>
          </xdr:cNvPicPr>
        </xdr:nvPicPr>
        <xdr:blipFill>
          <a:blip xmlns:r="http://schemas.openxmlformats.org/officeDocument/2006/relationships" r:embed="rId7"/>
          <a:stretch>
            <a:fillRect/>
          </a:stretch>
        </xdr:blipFill>
        <xdr:spPr>
          <a:xfrm>
            <a:off x="11100959755" y="228600"/>
            <a:ext cx="11827265" cy="634039"/>
          </a:xfrm>
          <a:prstGeom prst="rect">
            <a:avLst/>
          </a:prstGeom>
        </xdr:spPr>
      </xdr:pic>
    </xdr:grpSp>
    <xdr:clientData/>
  </xdr:twoCellAnchor>
  <xdr:twoCellAnchor>
    <xdr:from>
      <xdr:col>10</xdr:col>
      <xdr:colOff>30480</xdr:colOff>
      <xdr:row>0</xdr:row>
      <xdr:rowOff>30480</xdr:rowOff>
    </xdr:from>
    <xdr:to>
      <xdr:col>12</xdr:col>
      <xdr:colOff>82418</xdr:colOff>
      <xdr:row>4</xdr:row>
      <xdr:rowOff>103699</xdr:rowOff>
    </xdr:to>
    <xdr:pic>
      <xdr:nvPicPr>
        <xdr:cNvPr id="12" name="Picture 11">
          <a:hlinkClick xmlns:r="http://schemas.openxmlformats.org/officeDocument/2006/relationships" r:id="rId8"/>
          <a:extLst>
            <a:ext uri="{FF2B5EF4-FFF2-40B4-BE49-F238E27FC236}">
              <a16:creationId xmlns:a16="http://schemas.microsoft.com/office/drawing/2014/main" id="{00000000-0008-0000-0F00-00000C000000}"/>
            </a:ext>
          </a:extLst>
        </xdr:cNvPr>
        <xdr:cNvPicPr>
          <a:picLocks noChangeAspect="1"/>
        </xdr:cNvPicPr>
      </xdr:nvPicPr>
      <xdr:blipFill>
        <a:blip xmlns:r="http://schemas.openxmlformats.org/officeDocument/2006/relationships" r:embed="rId9"/>
        <a:stretch>
          <a:fillRect/>
        </a:stretch>
      </xdr:blipFill>
      <xdr:spPr>
        <a:xfrm>
          <a:off x="9855534142" y="30480"/>
          <a:ext cx="1255898" cy="80473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596171</xdr:colOff>
      <xdr:row>6</xdr:row>
      <xdr:rowOff>0</xdr:rowOff>
    </xdr:from>
    <xdr:to>
      <xdr:col>2</xdr:col>
      <xdr:colOff>1721</xdr:colOff>
      <xdr:row>10</xdr:row>
      <xdr:rowOff>1815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70862459" y="1097280"/>
          <a:ext cx="609510" cy="733335"/>
        </a:xfrm>
        <a:prstGeom prst="rect">
          <a:avLst/>
        </a:prstGeom>
      </xdr:spPr>
    </xdr:pic>
    <xdr:clientData/>
  </xdr:twoCellAnchor>
  <xdr:twoCellAnchor editAs="oneCell">
    <xdr:from>
      <xdr:col>14</xdr:col>
      <xdr:colOff>194400</xdr:colOff>
      <xdr:row>6</xdr:row>
      <xdr:rowOff>0</xdr:rowOff>
    </xdr:from>
    <xdr:to>
      <xdr:col>15</xdr:col>
      <xdr:colOff>228600</xdr:colOff>
      <xdr:row>10</xdr:row>
      <xdr:rowOff>1815</xdr:rowOff>
    </xdr:to>
    <xdr:pic>
      <xdr:nvPicPr>
        <xdr:cNvPr id="3" name="Picture 2">
          <a:hlinkClick xmlns:r="http://schemas.openxmlformats.org/officeDocument/2006/relationships" r:id="rId3"/>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853582020" y="1097280"/>
          <a:ext cx="636180" cy="733335"/>
        </a:xfrm>
        <a:prstGeom prst="rect">
          <a:avLst/>
        </a:prstGeom>
      </xdr:spPr>
    </xdr:pic>
    <xdr:clientData/>
  </xdr:twoCellAnchor>
  <xdr:twoCellAnchor>
    <xdr:from>
      <xdr:col>0</xdr:col>
      <xdr:colOff>0</xdr:colOff>
      <xdr:row>0</xdr:row>
      <xdr:rowOff>0</xdr:rowOff>
    </xdr:from>
    <xdr:to>
      <xdr:col>16</xdr:col>
      <xdr:colOff>556745</xdr:colOff>
      <xdr:row>6</xdr:row>
      <xdr:rowOff>0</xdr:rowOff>
    </xdr:to>
    <xdr:grpSp>
      <xdr:nvGrpSpPr>
        <xdr:cNvPr id="4" name="Group 3">
          <a:extLst>
            <a:ext uri="{FF2B5EF4-FFF2-40B4-BE49-F238E27FC236}">
              <a16:creationId xmlns:a16="http://schemas.microsoft.com/office/drawing/2014/main" id="{00000000-0008-0000-1000-000004000000}"/>
            </a:ext>
          </a:extLst>
        </xdr:cNvPr>
        <xdr:cNvGrpSpPr/>
      </xdr:nvGrpSpPr>
      <xdr:grpSpPr>
        <a:xfrm>
          <a:off x="10026287490" y="0"/>
          <a:ext cx="19793510" cy="1120588"/>
          <a:chOff x="11100959755" y="0"/>
          <a:chExt cx="11864825" cy="1051560"/>
        </a:xfrm>
      </xdr:grpSpPr>
      <xdr:grpSp>
        <xdr:nvGrpSpPr>
          <xdr:cNvPr id="5" name="Group 4">
            <a:extLst>
              <a:ext uri="{FF2B5EF4-FFF2-40B4-BE49-F238E27FC236}">
                <a16:creationId xmlns:a16="http://schemas.microsoft.com/office/drawing/2014/main" id="{00000000-0008-0000-1000-000005000000}"/>
              </a:ext>
            </a:extLst>
          </xdr:cNvPr>
          <xdr:cNvGrpSpPr/>
        </xdr:nvGrpSpPr>
        <xdr:grpSpPr>
          <a:xfrm>
            <a:off x="11101084614" y="0"/>
            <a:ext cx="11739966" cy="1051560"/>
            <a:chOff x="11101084614" y="0"/>
            <a:chExt cx="11739966" cy="1051560"/>
          </a:xfrm>
        </xdr:grpSpPr>
        <xdr:grpSp>
          <xdr:nvGrpSpPr>
            <xdr:cNvPr id="7" name="Group 6">
              <a:extLst>
                <a:ext uri="{FF2B5EF4-FFF2-40B4-BE49-F238E27FC236}">
                  <a16:creationId xmlns:a16="http://schemas.microsoft.com/office/drawing/2014/main" id="{00000000-0008-0000-1000-000007000000}"/>
                </a:ext>
              </a:extLst>
            </xdr:cNvPr>
            <xdr:cNvGrpSpPr/>
          </xdr:nvGrpSpPr>
          <xdr:grpSpPr>
            <a:xfrm>
              <a:off x="11101084614" y="0"/>
              <a:ext cx="11739966" cy="655374"/>
              <a:chOff x="11224993294" y="0"/>
              <a:chExt cx="11153136" cy="672458"/>
            </a:xfrm>
          </xdr:grpSpPr>
          <xdr:pic>
            <xdr:nvPicPr>
              <xdr:cNvPr id="9" name="Picture 8">
                <a:extLst>
                  <a:ext uri="{FF2B5EF4-FFF2-40B4-BE49-F238E27FC236}">
                    <a16:creationId xmlns:a16="http://schemas.microsoft.com/office/drawing/2014/main" id="{00000000-0008-0000-1000-000009000000}"/>
                  </a:ext>
                </a:extLst>
              </xdr:cNvPr>
              <xdr:cNvPicPr>
                <a:picLocks noChangeAspect="1"/>
              </xdr:cNvPicPr>
            </xdr:nvPicPr>
            <xdr:blipFill>
              <a:blip xmlns:r="http://schemas.openxmlformats.org/officeDocument/2006/relationships" r:embed="rId5"/>
              <a:stretch>
                <a:fillRect/>
              </a:stretch>
            </xdr:blipFill>
            <xdr:spPr>
              <a:xfrm>
                <a:off x="11224993294" y="0"/>
                <a:ext cx="11153136" cy="564532"/>
              </a:xfrm>
              <a:prstGeom prst="rect">
                <a:avLst/>
              </a:prstGeom>
            </xdr:spPr>
          </xdr:pic>
          <xdr:pic>
            <xdr:nvPicPr>
              <xdr:cNvPr id="10" name="Picture 9">
                <a:extLst>
                  <a:ext uri="{FF2B5EF4-FFF2-40B4-BE49-F238E27FC236}">
                    <a16:creationId xmlns:a16="http://schemas.microsoft.com/office/drawing/2014/main" id="{00000000-0008-0000-1000-00000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1229266446" y="218649"/>
                <a:ext cx="2582718" cy="453809"/>
              </a:xfrm>
              <a:prstGeom prst="rect">
                <a:avLst/>
              </a:prstGeom>
            </xdr:spPr>
          </xdr:pic>
        </xdr:grpSp>
        <xdr:sp macro="" textlink="">
          <xdr:nvSpPr>
            <xdr:cNvPr id="8" name="Rectangle 7">
              <a:extLst>
                <a:ext uri="{FF2B5EF4-FFF2-40B4-BE49-F238E27FC236}">
                  <a16:creationId xmlns:a16="http://schemas.microsoft.com/office/drawing/2014/main" id="{00000000-0008-0000-1000-000008000000}"/>
                </a:ext>
              </a:extLst>
            </xdr:cNvPr>
            <xdr:cNvSpPr/>
          </xdr:nvSpPr>
          <xdr:spPr>
            <a:xfrm>
              <a:off x="11106525285" y="318135"/>
              <a:ext cx="5212080" cy="733425"/>
            </a:xfrm>
            <a:prstGeom prst="rect">
              <a:avLst/>
            </a:prstGeom>
            <a:no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en-US" sz="1200">
                  <a:solidFill>
                    <a:schemeClr val="bg1">
                      <a:lumMod val="65000"/>
                    </a:schemeClr>
                  </a:solidFill>
                  <a:latin typeface="Ebrima" panose="02000000000000000000" pitchFamily="2" charset="0"/>
                  <a:ea typeface="Ebrima" panose="02000000000000000000" pitchFamily="2" charset="0"/>
                  <a:cs typeface="Ebrima" panose="02000000000000000000" pitchFamily="2" charset="0"/>
                </a:rPr>
                <a:t>ANNUAL REPORT STATISTICAL APPENDIX</a:t>
              </a:r>
            </a:p>
          </xdr:txBody>
        </xdr:sp>
      </xdr:grpSp>
      <xdr:pic>
        <xdr:nvPicPr>
          <xdr:cNvPr id="6" name="Picture 5">
            <a:extLst>
              <a:ext uri="{FF2B5EF4-FFF2-40B4-BE49-F238E27FC236}">
                <a16:creationId xmlns:a16="http://schemas.microsoft.com/office/drawing/2014/main" id="{00000000-0008-0000-1000-000006000000}"/>
              </a:ext>
            </a:extLst>
          </xdr:cNvPr>
          <xdr:cNvPicPr>
            <a:picLocks noChangeAspect="1"/>
          </xdr:cNvPicPr>
        </xdr:nvPicPr>
        <xdr:blipFill>
          <a:blip xmlns:r="http://schemas.openxmlformats.org/officeDocument/2006/relationships" r:embed="rId7"/>
          <a:stretch>
            <a:fillRect/>
          </a:stretch>
        </xdr:blipFill>
        <xdr:spPr>
          <a:xfrm>
            <a:off x="11100959755" y="228600"/>
            <a:ext cx="11827265" cy="634039"/>
          </a:xfrm>
          <a:prstGeom prst="rect">
            <a:avLst/>
          </a:prstGeom>
        </xdr:spPr>
      </xdr:pic>
    </xdr:grpSp>
    <xdr:clientData/>
  </xdr:twoCellAnchor>
  <xdr:twoCellAnchor>
    <xdr:from>
      <xdr:col>16</xdr:col>
      <xdr:colOff>236220</xdr:colOff>
      <xdr:row>0</xdr:row>
      <xdr:rowOff>0</xdr:rowOff>
    </xdr:from>
    <xdr:to>
      <xdr:col>18</xdr:col>
      <xdr:colOff>288158</xdr:colOff>
      <xdr:row>4</xdr:row>
      <xdr:rowOff>73219</xdr:rowOff>
    </xdr:to>
    <xdr:pic>
      <xdr:nvPicPr>
        <xdr:cNvPr id="12" name="Picture 11">
          <a:hlinkClick xmlns:r="http://schemas.openxmlformats.org/officeDocument/2006/relationships" r:id="rId8"/>
          <a:extLst>
            <a:ext uri="{FF2B5EF4-FFF2-40B4-BE49-F238E27FC236}">
              <a16:creationId xmlns:a16="http://schemas.microsoft.com/office/drawing/2014/main" id="{00000000-0008-0000-1000-00000C000000}"/>
            </a:ext>
          </a:extLst>
        </xdr:cNvPr>
        <xdr:cNvPicPr>
          <a:picLocks noChangeAspect="1"/>
        </xdr:cNvPicPr>
      </xdr:nvPicPr>
      <xdr:blipFill>
        <a:blip xmlns:r="http://schemas.openxmlformats.org/officeDocument/2006/relationships" r:embed="rId9"/>
        <a:stretch>
          <a:fillRect/>
        </a:stretch>
      </xdr:blipFill>
      <xdr:spPr>
        <a:xfrm>
          <a:off x="9851716522" y="0"/>
          <a:ext cx="1255898" cy="80473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oneCellAnchor>
    <xdr:from>
      <xdr:col>0</xdr:col>
      <xdr:colOff>605696</xdr:colOff>
      <xdr:row>6</xdr:row>
      <xdr:rowOff>0</xdr:rowOff>
    </xdr:from>
    <xdr:ext cx="678325" cy="763815"/>
    <xdr:pic>
      <xdr:nvPicPr>
        <xdr:cNvPr id="2" name="Picture 1">
          <a:hlinkClick xmlns:r="http://schemas.openxmlformats.org/officeDocument/2006/relationships" r:id="rId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65823499" y="1097280"/>
          <a:ext cx="678325" cy="763815"/>
        </a:xfrm>
        <a:prstGeom prst="rect">
          <a:avLst/>
        </a:prstGeom>
      </xdr:spPr>
    </xdr:pic>
    <xdr:clientData/>
  </xdr:oneCellAnchor>
  <xdr:oneCellAnchor>
    <xdr:from>
      <xdr:col>12</xdr:col>
      <xdr:colOff>242025</xdr:colOff>
      <xdr:row>6</xdr:row>
      <xdr:rowOff>0</xdr:rowOff>
    </xdr:from>
    <xdr:ext cx="626511" cy="763815"/>
    <xdr:pic>
      <xdr:nvPicPr>
        <xdr:cNvPr id="3" name="Picture 2">
          <a:hlinkClick xmlns:r="http://schemas.openxmlformats.org/officeDocument/2006/relationships" r:id="rId3"/>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855075684" y="1097280"/>
          <a:ext cx="626511" cy="763815"/>
        </a:xfrm>
        <a:prstGeom prst="rect">
          <a:avLst/>
        </a:prstGeom>
      </xdr:spPr>
    </xdr:pic>
    <xdr:clientData/>
  </xdr:oneCellAnchor>
  <xdr:twoCellAnchor>
    <xdr:from>
      <xdr:col>0</xdr:col>
      <xdr:colOff>0</xdr:colOff>
      <xdr:row>0</xdr:row>
      <xdr:rowOff>0</xdr:rowOff>
    </xdr:from>
    <xdr:to>
      <xdr:col>14</xdr:col>
      <xdr:colOff>114785</xdr:colOff>
      <xdr:row>6</xdr:row>
      <xdr:rowOff>0</xdr:rowOff>
    </xdr:to>
    <xdr:grpSp>
      <xdr:nvGrpSpPr>
        <xdr:cNvPr id="4" name="Group 3">
          <a:extLst>
            <a:ext uri="{FF2B5EF4-FFF2-40B4-BE49-F238E27FC236}">
              <a16:creationId xmlns:a16="http://schemas.microsoft.com/office/drawing/2014/main" id="{00000000-0008-0000-1100-000004000000}"/>
            </a:ext>
          </a:extLst>
        </xdr:cNvPr>
        <xdr:cNvGrpSpPr/>
      </xdr:nvGrpSpPr>
      <xdr:grpSpPr>
        <a:xfrm>
          <a:off x="10187139415" y="0"/>
          <a:ext cx="12611585" cy="1143000"/>
          <a:chOff x="11100959755" y="0"/>
          <a:chExt cx="11864825" cy="1051560"/>
        </a:xfrm>
      </xdr:grpSpPr>
      <xdr:grpSp>
        <xdr:nvGrpSpPr>
          <xdr:cNvPr id="5" name="Group 4">
            <a:extLst>
              <a:ext uri="{FF2B5EF4-FFF2-40B4-BE49-F238E27FC236}">
                <a16:creationId xmlns:a16="http://schemas.microsoft.com/office/drawing/2014/main" id="{00000000-0008-0000-1100-000005000000}"/>
              </a:ext>
            </a:extLst>
          </xdr:cNvPr>
          <xdr:cNvGrpSpPr/>
        </xdr:nvGrpSpPr>
        <xdr:grpSpPr>
          <a:xfrm>
            <a:off x="11101084614" y="0"/>
            <a:ext cx="11739966" cy="1051560"/>
            <a:chOff x="11101084614" y="0"/>
            <a:chExt cx="11739966" cy="1051560"/>
          </a:xfrm>
        </xdr:grpSpPr>
        <xdr:grpSp>
          <xdr:nvGrpSpPr>
            <xdr:cNvPr id="7" name="Group 6">
              <a:extLst>
                <a:ext uri="{FF2B5EF4-FFF2-40B4-BE49-F238E27FC236}">
                  <a16:creationId xmlns:a16="http://schemas.microsoft.com/office/drawing/2014/main" id="{00000000-0008-0000-1100-000007000000}"/>
                </a:ext>
              </a:extLst>
            </xdr:cNvPr>
            <xdr:cNvGrpSpPr/>
          </xdr:nvGrpSpPr>
          <xdr:grpSpPr>
            <a:xfrm>
              <a:off x="11101084614" y="0"/>
              <a:ext cx="11739966" cy="655374"/>
              <a:chOff x="11224993294" y="0"/>
              <a:chExt cx="11153136" cy="672458"/>
            </a:xfrm>
          </xdr:grpSpPr>
          <xdr:pic>
            <xdr:nvPicPr>
              <xdr:cNvPr id="9" name="Picture 8">
                <a:extLst>
                  <a:ext uri="{FF2B5EF4-FFF2-40B4-BE49-F238E27FC236}">
                    <a16:creationId xmlns:a16="http://schemas.microsoft.com/office/drawing/2014/main" id="{00000000-0008-0000-1100-000009000000}"/>
                  </a:ext>
                </a:extLst>
              </xdr:cNvPr>
              <xdr:cNvPicPr>
                <a:picLocks noChangeAspect="1"/>
              </xdr:cNvPicPr>
            </xdr:nvPicPr>
            <xdr:blipFill>
              <a:blip xmlns:r="http://schemas.openxmlformats.org/officeDocument/2006/relationships" r:embed="rId5"/>
              <a:stretch>
                <a:fillRect/>
              </a:stretch>
            </xdr:blipFill>
            <xdr:spPr>
              <a:xfrm>
                <a:off x="11224993294" y="0"/>
                <a:ext cx="11153136" cy="564532"/>
              </a:xfrm>
              <a:prstGeom prst="rect">
                <a:avLst/>
              </a:prstGeom>
            </xdr:spPr>
          </xdr:pic>
          <xdr:pic>
            <xdr:nvPicPr>
              <xdr:cNvPr id="10" name="Picture 9">
                <a:extLst>
                  <a:ext uri="{FF2B5EF4-FFF2-40B4-BE49-F238E27FC236}">
                    <a16:creationId xmlns:a16="http://schemas.microsoft.com/office/drawing/2014/main" id="{00000000-0008-0000-1100-00000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1229266446" y="218649"/>
                <a:ext cx="2582718" cy="453809"/>
              </a:xfrm>
              <a:prstGeom prst="rect">
                <a:avLst/>
              </a:prstGeom>
            </xdr:spPr>
          </xdr:pic>
        </xdr:grpSp>
        <xdr:sp macro="" textlink="">
          <xdr:nvSpPr>
            <xdr:cNvPr id="8" name="Rectangle 7">
              <a:extLst>
                <a:ext uri="{FF2B5EF4-FFF2-40B4-BE49-F238E27FC236}">
                  <a16:creationId xmlns:a16="http://schemas.microsoft.com/office/drawing/2014/main" id="{00000000-0008-0000-1100-000008000000}"/>
                </a:ext>
              </a:extLst>
            </xdr:cNvPr>
            <xdr:cNvSpPr/>
          </xdr:nvSpPr>
          <xdr:spPr>
            <a:xfrm>
              <a:off x="11106525285" y="318135"/>
              <a:ext cx="5212080" cy="733425"/>
            </a:xfrm>
            <a:prstGeom prst="rect">
              <a:avLst/>
            </a:prstGeom>
            <a:no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en-US" sz="1200">
                  <a:solidFill>
                    <a:schemeClr val="bg1">
                      <a:lumMod val="65000"/>
                    </a:schemeClr>
                  </a:solidFill>
                  <a:latin typeface="Ebrima" panose="02000000000000000000" pitchFamily="2" charset="0"/>
                  <a:ea typeface="Ebrima" panose="02000000000000000000" pitchFamily="2" charset="0"/>
                  <a:cs typeface="Ebrima" panose="02000000000000000000" pitchFamily="2" charset="0"/>
                </a:rPr>
                <a:t>ANNUAL REPORT STATISTICAL APPENDIX</a:t>
              </a:r>
            </a:p>
          </xdr:txBody>
        </xdr:sp>
      </xdr:grpSp>
      <xdr:pic>
        <xdr:nvPicPr>
          <xdr:cNvPr id="6" name="Picture 5">
            <a:extLst>
              <a:ext uri="{FF2B5EF4-FFF2-40B4-BE49-F238E27FC236}">
                <a16:creationId xmlns:a16="http://schemas.microsoft.com/office/drawing/2014/main" id="{00000000-0008-0000-1100-000006000000}"/>
              </a:ext>
            </a:extLst>
          </xdr:cNvPr>
          <xdr:cNvPicPr>
            <a:picLocks noChangeAspect="1"/>
          </xdr:cNvPicPr>
        </xdr:nvPicPr>
        <xdr:blipFill>
          <a:blip xmlns:r="http://schemas.openxmlformats.org/officeDocument/2006/relationships" r:embed="rId7"/>
          <a:stretch>
            <a:fillRect/>
          </a:stretch>
        </xdr:blipFill>
        <xdr:spPr>
          <a:xfrm>
            <a:off x="11100959755" y="228600"/>
            <a:ext cx="11827265" cy="634039"/>
          </a:xfrm>
          <a:prstGeom prst="rect">
            <a:avLst/>
          </a:prstGeom>
        </xdr:spPr>
      </xdr:pic>
    </xdr:grpSp>
    <xdr:clientData/>
  </xdr:twoCellAnchor>
  <xdr:twoCellAnchor>
    <xdr:from>
      <xdr:col>13</xdr:col>
      <xdr:colOff>411480</xdr:colOff>
      <xdr:row>0</xdr:row>
      <xdr:rowOff>68580</xdr:rowOff>
    </xdr:from>
    <xdr:to>
      <xdr:col>15</xdr:col>
      <xdr:colOff>463418</xdr:colOff>
      <xdr:row>4</xdr:row>
      <xdr:rowOff>141799</xdr:rowOff>
    </xdr:to>
    <xdr:pic>
      <xdr:nvPicPr>
        <xdr:cNvPr id="12" name="Picture 11">
          <a:hlinkClick xmlns:r="http://schemas.openxmlformats.org/officeDocument/2006/relationships" r:id="rId8"/>
          <a:extLst>
            <a:ext uri="{FF2B5EF4-FFF2-40B4-BE49-F238E27FC236}">
              <a16:creationId xmlns:a16="http://schemas.microsoft.com/office/drawing/2014/main" id="{00000000-0008-0000-1100-00000C000000}"/>
            </a:ext>
          </a:extLst>
        </xdr:cNvPr>
        <xdr:cNvPicPr>
          <a:picLocks noChangeAspect="1"/>
        </xdr:cNvPicPr>
      </xdr:nvPicPr>
      <xdr:blipFill>
        <a:blip xmlns:r="http://schemas.openxmlformats.org/officeDocument/2006/relationships" r:embed="rId9"/>
        <a:stretch>
          <a:fillRect/>
        </a:stretch>
      </xdr:blipFill>
      <xdr:spPr>
        <a:xfrm>
          <a:off x="9853537702" y="68580"/>
          <a:ext cx="1347338" cy="80473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oneCellAnchor>
    <xdr:from>
      <xdr:col>0</xdr:col>
      <xdr:colOff>605696</xdr:colOff>
      <xdr:row>6</xdr:row>
      <xdr:rowOff>0</xdr:rowOff>
    </xdr:from>
    <xdr:ext cx="618587" cy="763815"/>
    <xdr:pic>
      <xdr:nvPicPr>
        <xdr:cNvPr id="2" name="Picture 1">
          <a:hlinkClick xmlns:r="http://schemas.openxmlformats.org/officeDocument/2006/relationships" r:id="rId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64770717" y="1097280"/>
          <a:ext cx="618587" cy="763815"/>
        </a:xfrm>
        <a:prstGeom prst="rect">
          <a:avLst/>
        </a:prstGeom>
      </xdr:spPr>
    </xdr:pic>
    <xdr:clientData/>
  </xdr:oneCellAnchor>
  <xdr:oneCellAnchor>
    <xdr:from>
      <xdr:col>13</xdr:col>
      <xdr:colOff>242025</xdr:colOff>
      <xdr:row>6</xdr:row>
      <xdr:rowOff>0</xdr:rowOff>
    </xdr:from>
    <xdr:ext cx="628111" cy="763815"/>
    <xdr:pic>
      <xdr:nvPicPr>
        <xdr:cNvPr id="3" name="Picture 2">
          <a:hlinkClick xmlns:r="http://schemas.openxmlformats.org/officeDocument/2006/relationships" r:id="rId3"/>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854373044" y="1097280"/>
          <a:ext cx="628111" cy="763815"/>
        </a:xfrm>
        <a:prstGeom prst="rect">
          <a:avLst/>
        </a:prstGeom>
      </xdr:spPr>
    </xdr:pic>
    <xdr:clientData/>
  </xdr:oneCellAnchor>
  <xdr:twoCellAnchor>
    <xdr:from>
      <xdr:col>0</xdr:col>
      <xdr:colOff>0</xdr:colOff>
      <xdr:row>0</xdr:row>
      <xdr:rowOff>0</xdr:rowOff>
    </xdr:from>
    <xdr:to>
      <xdr:col>15</xdr:col>
      <xdr:colOff>114785</xdr:colOff>
      <xdr:row>6</xdr:row>
      <xdr:rowOff>0</xdr:rowOff>
    </xdr:to>
    <xdr:grpSp>
      <xdr:nvGrpSpPr>
        <xdr:cNvPr id="4" name="Group 3">
          <a:extLst>
            <a:ext uri="{FF2B5EF4-FFF2-40B4-BE49-F238E27FC236}">
              <a16:creationId xmlns:a16="http://schemas.microsoft.com/office/drawing/2014/main" id="{00000000-0008-0000-1200-000004000000}"/>
            </a:ext>
          </a:extLst>
        </xdr:cNvPr>
        <xdr:cNvGrpSpPr/>
      </xdr:nvGrpSpPr>
      <xdr:grpSpPr>
        <a:xfrm>
          <a:off x="9638379920" y="0"/>
          <a:ext cx="11865171" cy="1143000"/>
          <a:chOff x="11100959755" y="0"/>
          <a:chExt cx="11864825" cy="1051560"/>
        </a:xfrm>
      </xdr:grpSpPr>
      <xdr:grpSp>
        <xdr:nvGrpSpPr>
          <xdr:cNvPr id="5" name="Group 4">
            <a:extLst>
              <a:ext uri="{FF2B5EF4-FFF2-40B4-BE49-F238E27FC236}">
                <a16:creationId xmlns:a16="http://schemas.microsoft.com/office/drawing/2014/main" id="{00000000-0008-0000-1200-000005000000}"/>
              </a:ext>
            </a:extLst>
          </xdr:cNvPr>
          <xdr:cNvGrpSpPr/>
        </xdr:nvGrpSpPr>
        <xdr:grpSpPr>
          <a:xfrm>
            <a:off x="11101084614" y="0"/>
            <a:ext cx="11739966" cy="1051560"/>
            <a:chOff x="11101084614" y="0"/>
            <a:chExt cx="11739966" cy="1051560"/>
          </a:xfrm>
        </xdr:grpSpPr>
        <xdr:grpSp>
          <xdr:nvGrpSpPr>
            <xdr:cNvPr id="7" name="Group 6">
              <a:extLst>
                <a:ext uri="{FF2B5EF4-FFF2-40B4-BE49-F238E27FC236}">
                  <a16:creationId xmlns:a16="http://schemas.microsoft.com/office/drawing/2014/main" id="{00000000-0008-0000-1200-000007000000}"/>
                </a:ext>
              </a:extLst>
            </xdr:cNvPr>
            <xdr:cNvGrpSpPr/>
          </xdr:nvGrpSpPr>
          <xdr:grpSpPr>
            <a:xfrm>
              <a:off x="11101084614" y="0"/>
              <a:ext cx="11739966" cy="655374"/>
              <a:chOff x="11224993294" y="0"/>
              <a:chExt cx="11153136" cy="672458"/>
            </a:xfrm>
          </xdr:grpSpPr>
          <xdr:pic>
            <xdr:nvPicPr>
              <xdr:cNvPr id="9" name="Picture 8">
                <a:extLst>
                  <a:ext uri="{FF2B5EF4-FFF2-40B4-BE49-F238E27FC236}">
                    <a16:creationId xmlns:a16="http://schemas.microsoft.com/office/drawing/2014/main" id="{00000000-0008-0000-1200-000009000000}"/>
                  </a:ext>
                </a:extLst>
              </xdr:cNvPr>
              <xdr:cNvPicPr>
                <a:picLocks noChangeAspect="1"/>
              </xdr:cNvPicPr>
            </xdr:nvPicPr>
            <xdr:blipFill>
              <a:blip xmlns:r="http://schemas.openxmlformats.org/officeDocument/2006/relationships" r:embed="rId5"/>
              <a:stretch>
                <a:fillRect/>
              </a:stretch>
            </xdr:blipFill>
            <xdr:spPr>
              <a:xfrm>
                <a:off x="11224993294" y="0"/>
                <a:ext cx="11153136" cy="564532"/>
              </a:xfrm>
              <a:prstGeom prst="rect">
                <a:avLst/>
              </a:prstGeom>
            </xdr:spPr>
          </xdr:pic>
          <xdr:pic>
            <xdr:nvPicPr>
              <xdr:cNvPr id="10" name="Picture 9">
                <a:extLst>
                  <a:ext uri="{FF2B5EF4-FFF2-40B4-BE49-F238E27FC236}">
                    <a16:creationId xmlns:a16="http://schemas.microsoft.com/office/drawing/2014/main" id="{00000000-0008-0000-1200-00000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1229266446" y="218649"/>
                <a:ext cx="2582718" cy="453809"/>
              </a:xfrm>
              <a:prstGeom prst="rect">
                <a:avLst/>
              </a:prstGeom>
            </xdr:spPr>
          </xdr:pic>
        </xdr:grpSp>
        <xdr:sp macro="" textlink="">
          <xdr:nvSpPr>
            <xdr:cNvPr id="8" name="Rectangle 7">
              <a:extLst>
                <a:ext uri="{FF2B5EF4-FFF2-40B4-BE49-F238E27FC236}">
                  <a16:creationId xmlns:a16="http://schemas.microsoft.com/office/drawing/2014/main" id="{00000000-0008-0000-1200-000008000000}"/>
                </a:ext>
              </a:extLst>
            </xdr:cNvPr>
            <xdr:cNvSpPr/>
          </xdr:nvSpPr>
          <xdr:spPr>
            <a:xfrm>
              <a:off x="11106525285" y="318135"/>
              <a:ext cx="5212080" cy="733425"/>
            </a:xfrm>
            <a:prstGeom prst="rect">
              <a:avLst/>
            </a:prstGeom>
            <a:no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en-US" sz="1200">
                  <a:solidFill>
                    <a:schemeClr val="bg1">
                      <a:lumMod val="65000"/>
                    </a:schemeClr>
                  </a:solidFill>
                  <a:latin typeface="Ebrima" panose="02000000000000000000" pitchFamily="2" charset="0"/>
                  <a:ea typeface="Ebrima" panose="02000000000000000000" pitchFamily="2" charset="0"/>
                  <a:cs typeface="Ebrima" panose="02000000000000000000" pitchFamily="2" charset="0"/>
                </a:rPr>
                <a:t>ANNUAL REPORT STATISTICAL APPENDIX</a:t>
              </a:r>
            </a:p>
          </xdr:txBody>
        </xdr:sp>
      </xdr:grpSp>
      <xdr:pic>
        <xdr:nvPicPr>
          <xdr:cNvPr id="6" name="Picture 5">
            <a:extLst>
              <a:ext uri="{FF2B5EF4-FFF2-40B4-BE49-F238E27FC236}">
                <a16:creationId xmlns:a16="http://schemas.microsoft.com/office/drawing/2014/main" id="{00000000-0008-0000-1200-000006000000}"/>
              </a:ext>
            </a:extLst>
          </xdr:cNvPr>
          <xdr:cNvPicPr>
            <a:picLocks noChangeAspect="1"/>
          </xdr:cNvPicPr>
        </xdr:nvPicPr>
        <xdr:blipFill>
          <a:blip xmlns:r="http://schemas.openxmlformats.org/officeDocument/2006/relationships" r:embed="rId7"/>
          <a:stretch>
            <a:fillRect/>
          </a:stretch>
        </xdr:blipFill>
        <xdr:spPr>
          <a:xfrm>
            <a:off x="11100959755" y="228600"/>
            <a:ext cx="11827265" cy="634039"/>
          </a:xfrm>
          <a:prstGeom prst="rect">
            <a:avLst/>
          </a:prstGeom>
        </xdr:spPr>
      </xdr:pic>
    </xdr:grpSp>
    <xdr:clientData/>
  </xdr:twoCellAnchor>
  <xdr:twoCellAnchor>
    <xdr:from>
      <xdr:col>14</xdr:col>
      <xdr:colOff>411480</xdr:colOff>
      <xdr:row>0</xdr:row>
      <xdr:rowOff>68580</xdr:rowOff>
    </xdr:from>
    <xdr:to>
      <xdr:col>16</xdr:col>
      <xdr:colOff>463418</xdr:colOff>
      <xdr:row>4</xdr:row>
      <xdr:rowOff>141799</xdr:rowOff>
    </xdr:to>
    <xdr:pic>
      <xdr:nvPicPr>
        <xdr:cNvPr id="12" name="Picture 11">
          <a:hlinkClick xmlns:r="http://schemas.openxmlformats.org/officeDocument/2006/relationships" r:id="rId8"/>
          <a:extLst>
            <a:ext uri="{FF2B5EF4-FFF2-40B4-BE49-F238E27FC236}">
              <a16:creationId xmlns:a16="http://schemas.microsoft.com/office/drawing/2014/main" id="{00000000-0008-0000-1200-00000C000000}"/>
            </a:ext>
          </a:extLst>
        </xdr:cNvPr>
        <xdr:cNvPicPr>
          <a:picLocks noChangeAspect="1"/>
        </xdr:cNvPicPr>
      </xdr:nvPicPr>
      <xdr:blipFill>
        <a:blip xmlns:r="http://schemas.openxmlformats.org/officeDocument/2006/relationships" r:embed="rId9"/>
        <a:stretch>
          <a:fillRect/>
        </a:stretch>
      </xdr:blipFill>
      <xdr:spPr>
        <a:xfrm>
          <a:off x="9852836662" y="68580"/>
          <a:ext cx="1347338" cy="8047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480150</xdr:colOff>
      <xdr:row>6</xdr:row>
      <xdr:rowOff>0</xdr:rowOff>
    </xdr:from>
    <xdr:to>
      <xdr:col>14</xdr:col>
      <xdr:colOff>521970</xdr:colOff>
      <xdr:row>9</xdr:row>
      <xdr:rowOff>39915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53890630" y="1097280"/>
          <a:ext cx="643800" cy="733335"/>
        </a:xfrm>
        <a:prstGeom prst="rect">
          <a:avLst/>
        </a:prstGeom>
      </xdr:spPr>
    </xdr:pic>
    <xdr:clientData/>
  </xdr:twoCellAnchor>
  <xdr:twoCellAnchor>
    <xdr:from>
      <xdr:col>0</xdr:col>
      <xdr:colOff>0</xdr:colOff>
      <xdr:row>0</xdr:row>
      <xdr:rowOff>53340</xdr:rowOff>
    </xdr:from>
    <xdr:to>
      <xdr:col>15</xdr:col>
      <xdr:colOff>61445</xdr:colOff>
      <xdr:row>6</xdr:row>
      <xdr:rowOff>53340</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9638303373" y="53340"/>
          <a:ext cx="10911286" cy="1143000"/>
          <a:chOff x="11100959755" y="0"/>
          <a:chExt cx="11864825" cy="1051560"/>
        </a:xfrm>
      </xdr:grpSpPr>
      <xdr:grpSp>
        <xdr:nvGrpSpPr>
          <xdr:cNvPr id="4" name="Group 3">
            <a:extLst>
              <a:ext uri="{FF2B5EF4-FFF2-40B4-BE49-F238E27FC236}">
                <a16:creationId xmlns:a16="http://schemas.microsoft.com/office/drawing/2014/main" id="{00000000-0008-0000-0100-000004000000}"/>
              </a:ext>
            </a:extLst>
          </xdr:cNvPr>
          <xdr:cNvGrpSpPr/>
        </xdr:nvGrpSpPr>
        <xdr:grpSpPr>
          <a:xfrm>
            <a:off x="11101084614" y="0"/>
            <a:ext cx="11739966" cy="1051560"/>
            <a:chOff x="11101084614" y="0"/>
            <a:chExt cx="11739966" cy="1051560"/>
          </a:xfrm>
        </xdr:grpSpPr>
        <xdr:grpSp>
          <xdr:nvGrpSpPr>
            <xdr:cNvPr id="6" name="Group 5">
              <a:extLst>
                <a:ext uri="{FF2B5EF4-FFF2-40B4-BE49-F238E27FC236}">
                  <a16:creationId xmlns:a16="http://schemas.microsoft.com/office/drawing/2014/main" id="{00000000-0008-0000-0100-000006000000}"/>
                </a:ext>
              </a:extLst>
            </xdr:cNvPr>
            <xdr:cNvGrpSpPr/>
          </xdr:nvGrpSpPr>
          <xdr:grpSpPr>
            <a:xfrm>
              <a:off x="11101084614" y="0"/>
              <a:ext cx="11739966" cy="655374"/>
              <a:chOff x="11224993294" y="0"/>
              <a:chExt cx="11153136" cy="672458"/>
            </a:xfrm>
          </xdr:grpSpPr>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3"/>
              <a:stretch>
                <a:fillRect/>
              </a:stretch>
            </xdr:blipFill>
            <xdr:spPr>
              <a:xfrm>
                <a:off x="11224993294" y="0"/>
                <a:ext cx="11153136" cy="564532"/>
              </a:xfrm>
              <a:prstGeom prst="rect">
                <a:avLst/>
              </a:prstGeom>
            </xdr:spPr>
          </xdr:pic>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1229266446" y="218649"/>
                <a:ext cx="2582718" cy="453809"/>
              </a:xfrm>
              <a:prstGeom prst="rect">
                <a:avLst/>
              </a:prstGeom>
            </xdr:spPr>
          </xdr:pic>
        </xdr:grpSp>
        <xdr:sp macro="" textlink="">
          <xdr:nvSpPr>
            <xdr:cNvPr id="7" name="Rectangle 6">
              <a:extLst>
                <a:ext uri="{FF2B5EF4-FFF2-40B4-BE49-F238E27FC236}">
                  <a16:creationId xmlns:a16="http://schemas.microsoft.com/office/drawing/2014/main" id="{00000000-0008-0000-0100-000007000000}"/>
                </a:ext>
              </a:extLst>
            </xdr:cNvPr>
            <xdr:cNvSpPr/>
          </xdr:nvSpPr>
          <xdr:spPr>
            <a:xfrm>
              <a:off x="11106525285" y="318135"/>
              <a:ext cx="5212080" cy="733425"/>
            </a:xfrm>
            <a:prstGeom prst="rect">
              <a:avLst/>
            </a:prstGeom>
            <a:no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en-US" sz="1200">
                  <a:solidFill>
                    <a:schemeClr val="bg1">
                      <a:lumMod val="65000"/>
                    </a:schemeClr>
                  </a:solidFill>
                  <a:latin typeface="Ebrima" panose="02000000000000000000" pitchFamily="2" charset="0"/>
                  <a:ea typeface="Ebrima" panose="02000000000000000000" pitchFamily="2" charset="0"/>
                  <a:cs typeface="Ebrima" panose="02000000000000000000" pitchFamily="2" charset="0"/>
                </a:rPr>
                <a:t>ANNUAL REPORT STATISTICAL APPENDIX</a:t>
              </a:r>
            </a:p>
          </xdr:txBody>
        </xdr:sp>
      </xdr:grpSp>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5"/>
          <a:stretch>
            <a:fillRect/>
          </a:stretch>
        </xdr:blipFill>
        <xdr:spPr>
          <a:xfrm>
            <a:off x="11100959755" y="228600"/>
            <a:ext cx="11827265" cy="634039"/>
          </a:xfrm>
          <a:prstGeom prst="rect">
            <a:avLst/>
          </a:prstGeom>
        </xdr:spPr>
      </xdr:pic>
    </xdr:grpSp>
    <xdr:clientData/>
  </xdr:twoCellAnchor>
  <xdr:twoCellAnchor>
    <xdr:from>
      <xdr:col>14</xdr:col>
      <xdr:colOff>381000</xdr:colOff>
      <xdr:row>0</xdr:row>
      <xdr:rowOff>7620</xdr:rowOff>
    </xdr:from>
    <xdr:to>
      <xdr:col>16</xdr:col>
      <xdr:colOff>432938</xdr:colOff>
      <xdr:row>4</xdr:row>
      <xdr:rowOff>80839</xdr:rowOff>
    </xdr:to>
    <xdr:pic>
      <xdr:nvPicPr>
        <xdr:cNvPr id="11" name="Picture 10">
          <a:hlinkClick xmlns:r="http://schemas.openxmlformats.org/officeDocument/2006/relationships" r:id="rId6"/>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7"/>
        <a:stretch>
          <a:fillRect/>
        </a:stretch>
      </xdr:blipFill>
      <xdr:spPr>
        <a:xfrm>
          <a:off x="9852775702" y="7620"/>
          <a:ext cx="1255898" cy="804739"/>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615221</xdr:colOff>
      <xdr:row>6</xdr:row>
      <xdr:rowOff>0</xdr:rowOff>
    </xdr:from>
    <xdr:to>
      <xdr:col>2</xdr:col>
      <xdr:colOff>1721</xdr:colOff>
      <xdr:row>10</xdr:row>
      <xdr:rowOff>1815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63600599" y="1097280"/>
          <a:ext cx="605700" cy="733335"/>
        </a:xfrm>
        <a:prstGeom prst="rect">
          <a:avLst/>
        </a:prstGeom>
      </xdr:spPr>
    </xdr:pic>
    <xdr:clientData/>
  </xdr:twoCellAnchor>
  <xdr:twoCellAnchor editAs="oneCell">
    <xdr:from>
      <xdr:col>14</xdr:col>
      <xdr:colOff>251550</xdr:colOff>
      <xdr:row>6</xdr:row>
      <xdr:rowOff>0</xdr:rowOff>
    </xdr:from>
    <xdr:to>
      <xdr:col>15</xdr:col>
      <xdr:colOff>285750</xdr:colOff>
      <xdr:row>10</xdr:row>
      <xdr:rowOff>1815</xdr:rowOff>
    </xdr:to>
    <xdr:pic>
      <xdr:nvPicPr>
        <xdr:cNvPr id="3" name="Picture 2">
          <a:hlinkClick xmlns:r="http://schemas.openxmlformats.org/officeDocument/2006/relationships" r:id="rId3"/>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853524870" y="1097280"/>
          <a:ext cx="636180" cy="733335"/>
        </a:xfrm>
        <a:prstGeom prst="rect">
          <a:avLst/>
        </a:prstGeom>
      </xdr:spPr>
    </xdr:pic>
    <xdr:clientData/>
  </xdr:twoCellAnchor>
  <xdr:twoCellAnchor>
    <xdr:from>
      <xdr:col>0</xdr:col>
      <xdr:colOff>0</xdr:colOff>
      <xdr:row>0</xdr:row>
      <xdr:rowOff>0</xdr:rowOff>
    </xdr:from>
    <xdr:to>
      <xdr:col>17</xdr:col>
      <xdr:colOff>221465</xdr:colOff>
      <xdr:row>6</xdr:row>
      <xdr:rowOff>0</xdr:rowOff>
    </xdr:to>
    <xdr:grpSp>
      <xdr:nvGrpSpPr>
        <xdr:cNvPr id="4" name="Group 3">
          <a:extLst>
            <a:ext uri="{FF2B5EF4-FFF2-40B4-BE49-F238E27FC236}">
              <a16:creationId xmlns:a16="http://schemas.microsoft.com/office/drawing/2014/main" id="{00000000-0008-0000-1300-000004000000}"/>
            </a:ext>
          </a:extLst>
        </xdr:cNvPr>
        <xdr:cNvGrpSpPr/>
      </xdr:nvGrpSpPr>
      <xdr:grpSpPr>
        <a:xfrm>
          <a:off x="10081032185" y="0"/>
          <a:ext cx="12680165" cy="1104900"/>
          <a:chOff x="11100959755" y="0"/>
          <a:chExt cx="11864825" cy="1051560"/>
        </a:xfrm>
      </xdr:grpSpPr>
      <xdr:grpSp>
        <xdr:nvGrpSpPr>
          <xdr:cNvPr id="5" name="Group 4">
            <a:extLst>
              <a:ext uri="{FF2B5EF4-FFF2-40B4-BE49-F238E27FC236}">
                <a16:creationId xmlns:a16="http://schemas.microsoft.com/office/drawing/2014/main" id="{00000000-0008-0000-1300-000005000000}"/>
              </a:ext>
            </a:extLst>
          </xdr:cNvPr>
          <xdr:cNvGrpSpPr/>
        </xdr:nvGrpSpPr>
        <xdr:grpSpPr>
          <a:xfrm>
            <a:off x="11101084614" y="0"/>
            <a:ext cx="11739966" cy="1051560"/>
            <a:chOff x="11101084614" y="0"/>
            <a:chExt cx="11739966" cy="1051560"/>
          </a:xfrm>
        </xdr:grpSpPr>
        <xdr:grpSp>
          <xdr:nvGrpSpPr>
            <xdr:cNvPr id="7" name="Group 6">
              <a:extLst>
                <a:ext uri="{FF2B5EF4-FFF2-40B4-BE49-F238E27FC236}">
                  <a16:creationId xmlns:a16="http://schemas.microsoft.com/office/drawing/2014/main" id="{00000000-0008-0000-1300-000007000000}"/>
                </a:ext>
              </a:extLst>
            </xdr:cNvPr>
            <xdr:cNvGrpSpPr/>
          </xdr:nvGrpSpPr>
          <xdr:grpSpPr>
            <a:xfrm>
              <a:off x="11101084614" y="0"/>
              <a:ext cx="11739966" cy="655374"/>
              <a:chOff x="11224993294" y="0"/>
              <a:chExt cx="11153136" cy="672458"/>
            </a:xfrm>
          </xdr:grpSpPr>
          <xdr:pic>
            <xdr:nvPicPr>
              <xdr:cNvPr id="9" name="Picture 8">
                <a:extLst>
                  <a:ext uri="{FF2B5EF4-FFF2-40B4-BE49-F238E27FC236}">
                    <a16:creationId xmlns:a16="http://schemas.microsoft.com/office/drawing/2014/main" id="{00000000-0008-0000-1300-000009000000}"/>
                  </a:ext>
                </a:extLst>
              </xdr:cNvPr>
              <xdr:cNvPicPr>
                <a:picLocks noChangeAspect="1"/>
              </xdr:cNvPicPr>
            </xdr:nvPicPr>
            <xdr:blipFill>
              <a:blip xmlns:r="http://schemas.openxmlformats.org/officeDocument/2006/relationships" r:embed="rId5"/>
              <a:stretch>
                <a:fillRect/>
              </a:stretch>
            </xdr:blipFill>
            <xdr:spPr>
              <a:xfrm>
                <a:off x="11224993294" y="0"/>
                <a:ext cx="11153136" cy="564532"/>
              </a:xfrm>
              <a:prstGeom prst="rect">
                <a:avLst/>
              </a:prstGeom>
            </xdr:spPr>
          </xdr:pic>
          <xdr:pic>
            <xdr:nvPicPr>
              <xdr:cNvPr id="10" name="Picture 9">
                <a:extLst>
                  <a:ext uri="{FF2B5EF4-FFF2-40B4-BE49-F238E27FC236}">
                    <a16:creationId xmlns:a16="http://schemas.microsoft.com/office/drawing/2014/main" id="{00000000-0008-0000-1300-00000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1229266446" y="218649"/>
                <a:ext cx="2582718" cy="453809"/>
              </a:xfrm>
              <a:prstGeom prst="rect">
                <a:avLst/>
              </a:prstGeom>
            </xdr:spPr>
          </xdr:pic>
        </xdr:grpSp>
        <xdr:sp macro="" textlink="">
          <xdr:nvSpPr>
            <xdr:cNvPr id="8" name="Rectangle 7">
              <a:extLst>
                <a:ext uri="{FF2B5EF4-FFF2-40B4-BE49-F238E27FC236}">
                  <a16:creationId xmlns:a16="http://schemas.microsoft.com/office/drawing/2014/main" id="{00000000-0008-0000-1300-000008000000}"/>
                </a:ext>
              </a:extLst>
            </xdr:cNvPr>
            <xdr:cNvSpPr/>
          </xdr:nvSpPr>
          <xdr:spPr>
            <a:xfrm>
              <a:off x="11106525285" y="318135"/>
              <a:ext cx="5212080" cy="733425"/>
            </a:xfrm>
            <a:prstGeom prst="rect">
              <a:avLst/>
            </a:prstGeom>
            <a:no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en-US" sz="1200">
                  <a:solidFill>
                    <a:schemeClr val="bg1">
                      <a:lumMod val="65000"/>
                    </a:schemeClr>
                  </a:solidFill>
                  <a:latin typeface="Ebrima" panose="02000000000000000000" pitchFamily="2" charset="0"/>
                  <a:ea typeface="Ebrima" panose="02000000000000000000" pitchFamily="2" charset="0"/>
                  <a:cs typeface="Ebrima" panose="02000000000000000000" pitchFamily="2" charset="0"/>
                </a:rPr>
                <a:t>ANNUAL REPORT STATISTICAL APPENDIX</a:t>
              </a:r>
            </a:p>
          </xdr:txBody>
        </xdr:sp>
      </xdr:grpSp>
      <xdr:pic>
        <xdr:nvPicPr>
          <xdr:cNvPr id="6" name="Picture 5">
            <a:extLst>
              <a:ext uri="{FF2B5EF4-FFF2-40B4-BE49-F238E27FC236}">
                <a16:creationId xmlns:a16="http://schemas.microsoft.com/office/drawing/2014/main" id="{00000000-0008-0000-1300-000006000000}"/>
              </a:ext>
            </a:extLst>
          </xdr:cNvPr>
          <xdr:cNvPicPr>
            <a:picLocks noChangeAspect="1"/>
          </xdr:cNvPicPr>
        </xdr:nvPicPr>
        <xdr:blipFill>
          <a:blip xmlns:r="http://schemas.openxmlformats.org/officeDocument/2006/relationships" r:embed="rId7"/>
          <a:stretch>
            <a:fillRect/>
          </a:stretch>
        </xdr:blipFill>
        <xdr:spPr>
          <a:xfrm>
            <a:off x="11100959755" y="228600"/>
            <a:ext cx="11827265" cy="634039"/>
          </a:xfrm>
          <a:prstGeom prst="rect">
            <a:avLst/>
          </a:prstGeom>
        </xdr:spPr>
      </xdr:pic>
    </xdr:grpSp>
    <xdr:clientData/>
  </xdr:twoCellAnchor>
  <xdr:twoCellAnchor>
    <xdr:from>
      <xdr:col>16</xdr:col>
      <xdr:colOff>480060</xdr:colOff>
      <xdr:row>0</xdr:row>
      <xdr:rowOff>91440</xdr:rowOff>
    </xdr:from>
    <xdr:to>
      <xdr:col>18</xdr:col>
      <xdr:colOff>531998</xdr:colOff>
      <xdr:row>4</xdr:row>
      <xdr:rowOff>164659</xdr:rowOff>
    </xdr:to>
    <xdr:pic>
      <xdr:nvPicPr>
        <xdr:cNvPr id="12" name="Picture 11">
          <a:hlinkClick xmlns:r="http://schemas.openxmlformats.org/officeDocument/2006/relationships" r:id="rId8"/>
          <a:extLst>
            <a:ext uri="{FF2B5EF4-FFF2-40B4-BE49-F238E27FC236}">
              <a16:creationId xmlns:a16="http://schemas.microsoft.com/office/drawing/2014/main" id="{00000000-0008-0000-1300-00000C000000}"/>
            </a:ext>
          </a:extLst>
        </xdr:cNvPr>
        <xdr:cNvPicPr>
          <a:picLocks noChangeAspect="1"/>
        </xdr:cNvPicPr>
      </xdr:nvPicPr>
      <xdr:blipFill>
        <a:blip xmlns:r="http://schemas.openxmlformats.org/officeDocument/2006/relationships" r:embed="rId9"/>
        <a:stretch>
          <a:fillRect/>
        </a:stretch>
      </xdr:blipFill>
      <xdr:spPr>
        <a:xfrm>
          <a:off x="9851472682" y="91440"/>
          <a:ext cx="1255898" cy="804739"/>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615221</xdr:colOff>
      <xdr:row>6</xdr:row>
      <xdr:rowOff>0</xdr:rowOff>
    </xdr:from>
    <xdr:to>
      <xdr:col>2</xdr:col>
      <xdr:colOff>1721</xdr:colOff>
      <xdr:row>10</xdr:row>
      <xdr:rowOff>1815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64012079" y="1097280"/>
          <a:ext cx="605700" cy="733335"/>
        </a:xfrm>
        <a:prstGeom prst="rect">
          <a:avLst/>
        </a:prstGeom>
      </xdr:spPr>
    </xdr:pic>
    <xdr:clientData/>
  </xdr:twoCellAnchor>
  <xdr:twoCellAnchor editAs="oneCell">
    <xdr:from>
      <xdr:col>12</xdr:col>
      <xdr:colOff>352425</xdr:colOff>
      <xdr:row>6</xdr:row>
      <xdr:rowOff>0</xdr:rowOff>
    </xdr:from>
    <xdr:to>
      <xdr:col>13</xdr:col>
      <xdr:colOff>386625</xdr:colOff>
      <xdr:row>10</xdr:row>
      <xdr:rowOff>1815</xdr:rowOff>
    </xdr:to>
    <xdr:pic>
      <xdr:nvPicPr>
        <xdr:cNvPr id="3" name="Picture 2">
          <a:hlinkClick xmlns:r="http://schemas.openxmlformats.org/officeDocument/2006/relationships" r:id="rId3"/>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854627955" y="1097280"/>
          <a:ext cx="636180" cy="733335"/>
        </a:xfrm>
        <a:prstGeom prst="rect">
          <a:avLst/>
        </a:prstGeom>
      </xdr:spPr>
    </xdr:pic>
    <xdr:clientData/>
  </xdr:twoCellAnchor>
  <xdr:twoCellAnchor>
    <xdr:from>
      <xdr:col>0</xdr:col>
      <xdr:colOff>540</xdr:colOff>
      <xdr:row>0</xdr:row>
      <xdr:rowOff>0</xdr:rowOff>
    </xdr:from>
    <xdr:to>
      <xdr:col>15</xdr:col>
      <xdr:colOff>168665</xdr:colOff>
      <xdr:row>6</xdr:row>
      <xdr:rowOff>0</xdr:rowOff>
    </xdr:to>
    <xdr:grpSp>
      <xdr:nvGrpSpPr>
        <xdr:cNvPr id="4" name="Group 3">
          <a:extLst>
            <a:ext uri="{FF2B5EF4-FFF2-40B4-BE49-F238E27FC236}">
              <a16:creationId xmlns:a16="http://schemas.microsoft.com/office/drawing/2014/main" id="{00000000-0008-0000-1400-000004000000}"/>
            </a:ext>
          </a:extLst>
        </xdr:cNvPr>
        <xdr:cNvGrpSpPr/>
      </xdr:nvGrpSpPr>
      <xdr:grpSpPr>
        <a:xfrm>
          <a:off x="9666544285" y="0"/>
          <a:ext cx="11312375" cy="1143000"/>
          <a:chOff x="11100959755" y="0"/>
          <a:chExt cx="11864825" cy="1051560"/>
        </a:xfrm>
      </xdr:grpSpPr>
      <xdr:grpSp>
        <xdr:nvGrpSpPr>
          <xdr:cNvPr id="5" name="Group 4">
            <a:extLst>
              <a:ext uri="{FF2B5EF4-FFF2-40B4-BE49-F238E27FC236}">
                <a16:creationId xmlns:a16="http://schemas.microsoft.com/office/drawing/2014/main" id="{00000000-0008-0000-1400-000005000000}"/>
              </a:ext>
            </a:extLst>
          </xdr:cNvPr>
          <xdr:cNvGrpSpPr/>
        </xdr:nvGrpSpPr>
        <xdr:grpSpPr>
          <a:xfrm>
            <a:off x="11101084614" y="0"/>
            <a:ext cx="11739966" cy="1051560"/>
            <a:chOff x="11101084614" y="0"/>
            <a:chExt cx="11739966" cy="1051560"/>
          </a:xfrm>
        </xdr:grpSpPr>
        <xdr:grpSp>
          <xdr:nvGrpSpPr>
            <xdr:cNvPr id="7" name="Group 6">
              <a:extLst>
                <a:ext uri="{FF2B5EF4-FFF2-40B4-BE49-F238E27FC236}">
                  <a16:creationId xmlns:a16="http://schemas.microsoft.com/office/drawing/2014/main" id="{00000000-0008-0000-1400-000007000000}"/>
                </a:ext>
              </a:extLst>
            </xdr:cNvPr>
            <xdr:cNvGrpSpPr/>
          </xdr:nvGrpSpPr>
          <xdr:grpSpPr>
            <a:xfrm>
              <a:off x="11101084614" y="0"/>
              <a:ext cx="11739966" cy="655374"/>
              <a:chOff x="11224993294" y="0"/>
              <a:chExt cx="11153136" cy="672458"/>
            </a:xfrm>
          </xdr:grpSpPr>
          <xdr:pic>
            <xdr:nvPicPr>
              <xdr:cNvPr id="9" name="Picture 8">
                <a:extLst>
                  <a:ext uri="{FF2B5EF4-FFF2-40B4-BE49-F238E27FC236}">
                    <a16:creationId xmlns:a16="http://schemas.microsoft.com/office/drawing/2014/main" id="{00000000-0008-0000-1400-000009000000}"/>
                  </a:ext>
                </a:extLst>
              </xdr:cNvPr>
              <xdr:cNvPicPr>
                <a:picLocks noChangeAspect="1"/>
              </xdr:cNvPicPr>
            </xdr:nvPicPr>
            <xdr:blipFill>
              <a:blip xmlns:r="http://schemas.openxmlformats.org/officeDocument/2006/relationships" r:embed="rId5"/>
              <a:stretch>
                <a:fillRect/>
              </a:stretch>
            </xdr:blipFill>
            <xdr:spPr>
              <a:xfrm>
                <a:off x="11224993294" y="0"/>
                <a:ext cx="11153136" cy="564532"/>
              </a:xfrm>
              <a:prstGeom prst="rect">
                <a:avLst/>
              </a:prstGeom>
            </xdr:spPr>
          </xdr:pic>
          <xdr:pic>
            <xdr:nvPicPr>
              <xdr:cNvPr id="10" name="Picture 9">
                <a:extLst>
                  <a:ext uri="{FF2B5EF4-FFF2-40B4-BE49-F238E27FC236}">
                    <a16:creationId xmlns:a16="http://schemas.microsoft.com/office/drawing/2014/main" id="{00000000-0008-0000-1400-00000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1229266446" y="218649"/>
                <a:ext cx="2582718" cy="453809"/>
              </a:xfrm>
              <a:prstGeom prst="rect">
                <a:avLst/>
              </a:prstGeom>
            </xdr:spPr>
          </xdr:pic>
        </xdr:grpSp>
        <xdr:sp macro="" textlink="">
          <xdr:nvSpPr>
            <xdr:cNvPr id="8" name="Rectangle 7">
              <a:extLst>
                <a:ext uri="{FF2B5EF4-FFF2-40B4-BE49-F238E27FC236}">
                  <a16:creationId xmlns:a16="http://schemas.microsoft.com/office/drawing/2014/main" id="{00000000-0008-0000-1400-000008000000}"/>
                </a:ext>
              </a:extLst>
            </xdr:cNvPr>
            <xdr:cNvSpPr/>
          </xdr:nvSpPr>
          <xdr:spPr>
            <a:xfrm>
              <a:off x="11106525285" y="318135"/>
              <a:ext cx="5212080" cy="733425"/>
            </a:xfrm>
            <a:prstGeom prst="rect">
              <a:avLst/>
            </a:prstGeom>
            <a:no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en-US" sz="1200">
                  <a:solidFill>
                    <a:schemeClr val="bg1">
                      <a:lumMod val="65000"/>
                    </a:schemeClr>
                  </a:solidFill>
                  <a:latin typeface="Ebrima" panose="02000000000000000000" pitchFamily="2" charset="0"/>
                  <a:ea typeface="Ebrima" panose="02000000000000000000" pitchFamily="2" charset="0"/>
                  <a:cs typeface="Ebrima" panose="02000000000000000000" pitchFamily="2" charset="0"/>
                </a:rPr>
                <a:t>ANNUAL REPORT STATISTICAL APPENDIX</a:t>
              </a:r>
            </a:p>
          </xdr:txBody>
        </xdr:sp>
      </xdr:grpSp>
      <xdr:pic>
        <xdr:nvPicPr>
          <xdr:cNvPr id="6" name="Picture 5">
            <a:extLst>
              <a:ext uri="{FF2B5EF4-FFF2-40B4-BE49-F238E27FC236}">
                <a16:creationId xmlns:a16="http://schemas.microsoft.com/office/drawing/2014/main" id="{00000000-0008-0000-1400-000006000000}"/>
              </a:ext>
            </a:extLst>
          </xdr:cNvPr>
          <xdr:cNvPicPr>
            <a:picLocks noChangeAspect="1"/>
          </xdr:cNvPicPr>
        </xdr:nvPicPr>
        <xdr:blipFill>
          <a:blip xmlns:r="http://schemas.openxmlformats.org/officeDocument/2006/relationships" r:embed="rId7"/>
          <a:stretch>
            <a:fillRect/>
          </a:stretch>
        </xdr:blipFill>
        <xdr:spPr>
          <a:xfrm>
            <a:off x="11100959755" y="228600"/>
            <a:ext cx="11827265" cy="634039"/>
          </a:xfrm>
          <a:prstGeom prst="rect">
            <a:avLst/>
          </a:prstGeom>
        </xdr:spPr>
      </xdr:pic>
    </xdr:grpSp>
    <xdr:clientData/>
  </xdr:twoCellAnchor>
  <xdr:twoCellAnchor>
    <xdr:from>
      <xdr:col>14</xdr:col>
      <xdr:colOff>487680</xdr:colOff>
      <xdr:row>0</xdr:row>
      <xdr:rowOff>7620</xdr:rowOff>
    </xdr:from>
    <xdr:to>
      <xdr:col>16</xdr:col>
      <xdr:colOff>539618</xdr:colOff>
      <xdr:row>4</xdr:row>
      <xdr:rowOff>80839</xdr:rowOff>
    </xdr:to>
    <xdr:pic>
      <xdr:nvPicPr>
        <xdr:cNvPr id="12" name="Picture 11">
          <a:hlinkClick xmlns:r="http://schemas.openxmlformats.org/officeDocument/2006/relationships" r:id="rId8"/>
          <a:extLst>
            <a:ext uri="{FF2B5EF4-FFF2-40B4-BE49-F238E27FC236}">
              <a16:creationId xmlns:a16="http://schemas.microsoft.com/office/drawing/2014/main" id="{00000000-0008-0000-1400-00000C000000}"/>
            </a:ext>
          </a:extLst>
        </xdr:cNvPr>
        <xdr:cNvPicPr>
          <a:picLocks noChangeAspect="1"/>
        </xdr:cNvPicPr>
      </xdr:nvPicPr>
      <xdr:blipFill>
        <a:blip xmlns:r="http://schemas.openxmlformats.org/officeDocument/2006/relationships" r:embed="rId9"/>
        <a:stretch>
          <a:fillRect/>
        </a:stretch>
      </xdr:blipFill>
      <xdr:spPr>
        <a:xfrm>
          <a:off x="9852669022" y="7620"/>
          <a:ext cx="1255898" cy="804739"/>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624746</xdr:colOff>
      <xdr:row>6</xdr:row>
      <xdr:rowOff>0</xdr:rowOff>
    </xdr:from>
    <xdr:to>
      <xdr:col>2</xdr:col>
      <xdr:colOff>1721</xdr:colOff>
      <xdr:row>10</xdr:row>
      <xdr:rowOff>1815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64324499" y="1097280"/>
          <a:ext cx="603795" cy="733335"/>
        </a:xfrm>
        <a:prstGeom prst="rect">
          <a:avLst/>
        </a:prstGeom>
      </xdr:spPr>
    </xdr:pic>
    <xdr:clientData/>
  </xdr:twoCellAnchor>
  <xdr:twoCellAnchor editAs="oneCell">
    <xdr:from>
      <xdr:col>15</xdr:col>
      <xdr:colOff>232500</xdr:colOff>
      <xdr:row>6</xdr:row>
      <xdr:rowOff>0</xdr:rowOff>
    </xdr:from>
    <xdr:to>
      <xdr:col>16</xdr:col>
      <xdr:colOff>266701</xdr:colOff>
      <xdr:row>10</xdr:row>
      <xdr:rowOff>1815</xdr:rowOff>
    </xdr:to>
    <xdr:pic>
      <xdr:nvPicPr>
        <xdr:cNvPr id="3" name="Picture 2">
          <a:hlinkClick xmlns:r="http://schemas.openxmlformats.org/officeDocument/2006/relationships" r:id="rId3"/>
          <a:extLst>
            <a:ext uri="{FF2B5EF4-FFF2-40B4-BE49-F238E27FC236}">
              <a16:creationId xmlns:a16="http://schemas.microsoft.com/office/drawing/2014/main" id="{00000000-0008-0000-15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852941939" y="1097280"/>
          <a:ext cx="636181" cy="733335"/>
        </a:xfrm>
        <a:prstGeom prst="rect">
          <a:avLst/>
        </a:prstGeom>
      </xdr:spPr>
    </xdr:pic>
    <xdr:clientData/>
  </xdr:twoCellAnchor>
  <xdr:twoCellAnchor>
    <xdr:from>
      <xdr:col>0</xdr:col>
      <xdr:colOff>0</xdr:colOff>
      <xdr:row>0</xdr:row>
      <xdr:rowOff>0</xdr:rowOff>
    </xdr:from>
    <xdr:to>
      <xdr:col>16</xdr:col>
      <xdr:colOff>533437</xdr:colOff>
      <xdr:row>5</xdr:row>
      <xdr:rowOff>155089</xdr:rowOff>
    </xdr:to>
    <xdr:grpSp>
      <xdr:nvGrpSpPr>
        <xdr:cNvPr id="4" name="Group 3">
          <a:extLst>
            <a:ext uri="{FF2B5EF4-FFF2-40B4-BE49-F238E27FC236}">
              <a16:creationId xmlns:a16="http://schemas.microsoft.com/office/drawing/2014/main" id="{00000000-0008-0000-1500-000004000000}"/>
            </a:ext>
          </a:extLst>
        </xdr:cNvPr>
        <xdr:cNvGrpSpPr/>
      </xdr:nvGrpSpPr>
      <xdr:grpSpPr>
        <a:xfrm>
          <a:off x="9720614327" y="0"/>
          <a:ext cx="12579761" cy="1107589"/>
          <a:chOff x="11100959755" y="0"/>
          <a:chExt cx="11864825" cy="1051560"/>
        </a:xfrm>
      </xdr:grpSpPr>
      <xdr:grpSp>
        <xdr:nvGrpSpPr>
          <xdr:cNvPr id="5" name="Group 4">
            <a:extLst>
              <a:ext uri="{FF2B5EF4-FFF2-40B4-BE49-F238E27FC236}">
                <a16:creationId xmlns:a16="http://schemas.microsoft.com/office/drawing/2014/main" id="{00000000-0008-0000-1500-000005000000}"/>
              </a:ext>
            </a:extLst>
          </xdr:cNvPr>
          <xdr:cNvGrpSpPr/>
        </xdr:nvGrpSpPr>
        <xdr:grpSpPr>
          <a:xfrm>
            <a:off x="11101084614" y="0"/>
            <a:ext cx="11739966" cy="1051560"/>
            <a:chOff x="11101084614" y="0"/>
            <a:chExt cx="11739966" cy="1051560"/>
          </a:xfrm>
        </xdr:grpSpPr>
        <xdr:grpSp>
          <xdr:nvGrpSpPr>
            <xdr:cNvPr id="7" name="Group 6">
              <a:extLst>
                <a:ext uri="{FF2B5EF4-FFF2-40B4-BE49-F238E27FC236}">
                  <a16:creationId xmlns:a16="http://schemas.microsoft.com/office/drawing/2014/main" id="{00000000-0008-0000-1500-000007000000}"/>
                </a:ext>
              </a:extLst>
            </xdr:cNvPr>
            <xdr:cNvGrpSpPr/>
          </xdr:nvGrpSpPr>
          <xdr:grpSpPr>
            <a:xfrm>
              <a:off x="11101084614" y="0"/>
              <a:ext cx="11739966" cy="655374"/>
              <a:chOff x="11224993294" y="0"/>
              <a:chExt cx="11153136" cy="672458"/>
            </a:xfrm>
          </xdr:grpSpPr>
          <xdr:pic>
            <xdr:nvPicPr>
              <xdr:cNvPr id="9" name="Picture 8">
                <a:extLst>
                  <a:ext uri="{FF2B5EF4-FFF2-40B4-BE49-F238E27FC236}">
                    <a16:creationId xmlns:a16="http://schemas.microsoft.com/office/drawing/2014/main" id="{00000000-0008-0000-1500-000009000000}"/>
                  </a:ext>
                </a:extLst>
              </xdr:cNvPr>
              <xdr:cNvPicPr>
                <a:picLocks noChangeAspect="1"/>
              </xdr:cNvPicPr>
            </xdr:nvPicPr>
            <xdr:blipFill>
              <a:blip xmlns:r="http://schemas.openxmlformats.org/officeDocument/2006/relationships" r:embed="rId5"/>
              <a:stretch>
                <a:fillRect/>
              </a:stretch>
            </xdr:blipFill>
            <xdr:spPr>
              <a:xfrm>
                <a:off x="11224993294" y="0"/>
                <a:ext cx="11153136" cy="564532"/>
              </a:xfrm>
              <a:prstGeom prst="rect">
                <a:avLst/>
              </a:prstGeom>
            </xdr:spPr>
          </xdr:pic>
          <xdr:pic>
            <xdr:nvPicPr>
              <xdr:cNvPr id="10" name="Picture 9">
                <a:extLst>
                  <a:ext uri="{FF2B5EF4-FFF2-40B4-BE49-F238E27FC236}">
                    <a16:creationId xmlns:a16="http://schemas.microsoft.com/office/drawing/2014/main" id="{00000000-0008-0000-1500-00000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1229266446" y="218649"/>
                <a:ext cx="2582718" cy="453809"/>
              </a:xfrm>
              <a:prstGeom prst="rect">
                <a:avLst/>
              </a:prstGeom>
            </xdr:spPr>
          </xdr:pic>
        </xdr:grpSp>
        <xdr:sp macro="" textlink="">
          <xdr:nvSpPr>
            <xdr:cNvPr id="8" name="Rectangle 7">
              <a:extLst>
                <a:ext uri="{FF2B5EF4-FFF2-40B4-BE49-F238E27FC236}">
                  <a16:creationId xmlns:a16="http://schemas.microsoft.com/office/drawing/2014/main" id="{00000000-0008-0000-1500-000008000000}"/>
                </a:ext>
              </a:extLst>
            </xdr:cNvPr>
            <xdr:cNvSpPr/>
          </xdr:nvSpPr>
          <xdr:spPr>
            <a:xfrm>
              <a:off x="11106525285" y="318135"/>
              <a:ext cx="5212080" cy="733425"/>
            </a:xfrm>
            <a:prstGeom prst="rect">
              <a:avLst/>
            </a:prstGeom>
            <a:no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en-US" sz="1200">
                  <a:solidFill>
                    <a:schemeClr val="bg1">
                      <a:lumMod val="65000"/>
                    </a:schemeClr>
                  </a:solidFill>
                  <a:latin typeface="Ebrima" panose="02000000000000000000" pitchFamily="2" charset="0"/>
                  <a:ea typeface="Ebrima" panose="02000000000000000000" pitchFamily="2" charset="0"/>
                  <a:cs typeface="Ebrima" panose="02000000000000000000" pitchFamily="2" charset="0"/>
                </a:rPr>
                <a:t>ANNUAL REPORT STATISTICAL APPENDIX</a:t>
              </a:r>
            </a:p>
          </xdr:txBody>
        </xdr:sp>
      </xdr:grpSp>
      <xdr:pic>
        <xdr:nvPicPr>
          <xdr:cNvPr id="6" name="Picture 5">
            <a:extLst>
              <a:ext uri="{FF2B5EF4-FFF2-40B4-BE49-F238E27FC236}">
                <a16:creationId xmlns:a16="http://schemas.microsoft.com/office/drawing/2014/main" id="{00000000-0008-0000-1500-000006000000}"/>
              </a:ext>
            </a:extLst>
          </xdr:cNvPr>
          <xdr:cNvPicPr>
            <a:picLocks noChangeAspect="1"/>
          </xdr:cNvPicPr>
        </xdr:nvPicPr>
        <xdr:blipFill>
          <a:blip xmlns:r="http://schemas.openxmlformats.org/officeDocument/2006/relationships" r:embed="rId7"/>
          <a:stretch>
            <a:fillRect/>
          </a:stretch>
        </xdr:blipFill>
        <xdr:spPr>
          <a:xfrm>
            <a:off x="11100959755" y="228600"/>
            <a:ext cx="11827265" cy="634039"/>
          </a:xfrm>
          <a:prstGeom prst="rect">
            <a:avLst/>
          </a:prstGeom>
        </xdr:spPr>
      </xdr:pic>
    </xdr:grpSp>
    <xdr:clientData/>
  </xdr:twoCellAnchor>
  <xdr:twoCellAnchor>
    <xdr:from>
      <xdr:col>16</xdr:col>
      <xdr:colOff>152400</xdr:colOff>
      <xdr:row>0</xdr:row>
      <xdr:rowOff>0</xdr:rowOff>
    </xdr:from>
    <xdr:to>
      <xdr:col>18</xdr:col>
      <xdr:colOff>198062</xdr:colOff>
      <xdr:row>4</xdr:row>
      <xdr:rowOff>57083</xdr:rowOff>
    </xdr:to>
    <xdr:pic>
      <xdr:nvPicPr>
        <xdr:cNvPr id="12" name="Picture 11">
          <a:hlinkClick xmlns:r="http://schemas.openxmlformats.org/officeDocument/2006/relationships" r:id="rId8"/>
          <a:extLst>
            <a:ext uri="{FF2B5EF4-FFF2-40B4-BE49-F238E27FC236}">
              <a16:creationId xmlns:a16="http://schemas.microsoft.com/office/drawing/2014/main" id="{00000000-0008-0000-1500-00000C000000}"/>
            </a:ext>
          </a:extLst>
        </xdr:cNvPr>
        <xdr:cNvPicPr>
          <a:picLocks noChangeAspect="1"/>
        </xdr:cNvPicPr>
      </xdr:nvPicPr>
      <xdr:blipFill>
        <a:blip xmlns:r="http://schemas.openxmlformats.org/officeDocument/2006/relationships" r:embed="rId9"/>
        <a:stretch>
          <a:fillRect/>
        </a:stretch>
      </xdr:blipFill>
      <xdr:spPr>
        <a:xfrm>
          <a:off x="9851806618" y="0"/>
          <a:ext cx="1249622" cy="788603"/>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oneCellAnchor>
    <xdr:from>
      <xdr:col>0</xdr:col>
      <xdr:colOff>605696</xdr:colOff>
      <xdr:row>6</xdr:row>
      <xdr:rowOff>0</xdr:rowOff>
    </xdr:from>
    <xdr:ext cx="618587" cy="763815"/>
    <xdr:pic>
      <xdr:nvPicPr>
        <xdr:cNvPr id="2" name="Picture 1">
          <a:hlinkClick xmlns:r="http://schemas.openxmlformats.org/officeDocument/2006/relationships" r:id="rId1"/>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65441277" y="1097280"/>
          <a:ext cx="618587" cy="763815"/>
        </a:xfrm>
        <a:prstGeom prst="rect">
          <a:avLst/>
        </a:prstGeom>
      </xdr:spPr>
    </xdr:pic>
    <xdr:clientData/>
  </xdr:oneCellAnchor>
  <xdr:oneCellAnchor>
    <xdr:from>
      <xdr:col>16</xdr:col>
      <xdr:colOff>432530</xdr:colOff>
      <xdr:row>5</xdr:row>
      <xdr:rowOff>1</xdr:rowOff>
    </xdr:from>
    <xdr:ext cx="628111" cy="763815"/>
    <xdr:pic>
      <xdr:nvPicPr>
        <xdr:cNvPr id="3" name="Picture 2">
          <a:hlinkClick xmlns:r="http://schemas.openxmlformats.org/officeDocument/2006/relationships" r:id="rId3"/>
          <a:extLst>
            <a:ext uri="{FF2B5EF4-FFF2-40B4-BE49-F238E27FC236}">
              <a16:creationId xmlns:a16="http://schemas.microsoft.com/office/drawing/2014/main" id="{00000000-0008-0000-16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852193719" y="914401"/>
          <a:ext cx="628111" cy="763815"/>
        </a:xfrm>
        <a:prstGeom prst="rect">
          <a:avLst/>
        </a:prstGeom>
      </xdr:spPr>
    </xdr:pic>
    <xdr:clientData/>
  </xdr:oneCellAnchor>
  <xdr:twoCellAnchor>
    <xdr:from>
      <xdr:col>0</xdr:col>
      <xdr:colOff>0</xdr:colOff>
      <xdr:row>0</xdr:row>
      <xdr:rowOff>0</xdr:rowOff>
    </xdr:from>
    <xdr:to>
      <xdr:col>14</xdr:col>
      <xdr:colOff>231322</xdr:colOff>
      <xdr:row>5</xdr:row>
      <xdr:rowOff>81643</xdr:rowOff>
    </xdr:to>
    <xdr:grpSp>
      <xdr:nvGrpSpPr>
        <xdr:cNvPr id="4" name="Group 3">
          <a:extLst>
            <a:ext uri="{FF2B5EF4-FFF2-40B4-BE49-F238E27FC236}">
              <a16:creationId xmlns:a16="http://schemas.microsoft.com/office/drawing/2014/main" id="{00000000-0008-0000-1600-000004000000}"/>
            </a:ext>
          </a:extLst>
        </xdr:cNvPr>
        <xdr:cNvGrpSpPr/>
      </xdr:nvGrpSpPr>
      <xdr:grpSpPr>
        <a:xfrm>
          <a:off x="10083003528" y="0"/>
          <a:ext cx="12588422" cy="1002393"/>
          <a:chOff x="11100959755" y="0"/>
          <a:chExt cx="11864825" cy="1051560"/>
        </a:xfrm>
      </xdr:grpSpPr>
      <xdr:grpSp>
        <xdr:nvGrpSpPr>
          <xdr:cNvPr id="5" name="Group 4">
            <a:extLst>
              <a:ext uri="{FF2B5EF4-FFF2-40B4-BE49-F238E27FC236}">
                <a16:creationId xmlns:a16="http://schemas.microsoft.com/office/drawing/2014/main" id="{00000000-0008-0000-1600-000005000000}"/>
              </a:ext>
            </a:extLst>
          </xdr:cNvPr>
          <xdr:cNvGrpSpPr/>
        </xdr:nvGrpSpPr>
        <xdr:grpSpPr>
          <a:xfrm>
            <a:off x="11101084614" y="0"/>
            <a:ext cx="11739966" cy="1051560"/>
            <a:chOff x="11101084614" y="0"/>
            <a:chExt cx="11739966" cy="1051560"/>
          </a:xfrm>
        </xdr:grpSpPr>
        <xdr:grpSp>
          <xdr:nvGrpSpPr>
            <xdr:cNvPr id="7" name="Group 6">
              <a:extLst>
                <a:ext uri="{FF2B5EF4-FFF2-40B4-BE49-F238E27FC236}">
                  <a16:creationId xmlns:a16="http://schemas.microsoft.com/office/drawing/2014/main" id="{00000000-0008-0000-1600-000007000000}"/>
                </a:ext>
              </a:extLst>
            </xdr:cNvPr>
            <xdr:cNvGrpSpPr/>
          </xdr:nvGrpSpPr>
          <xdr:grpSpPr>
            <a:xfrm>
              <a:off x="11101084614" y="0"/>
              <a:ext cx="11739966" cy="655374"/>
              <a:chOff x="11224993294" y="0"/>
              <a:chExt cx="11153136" cy="672458"/>
            </a:xfrm>
          </xdr:grpSpPr>
          <xdr:pic>
            <xdr:nvPicPr>
              <xdr:cNvPr id="9" name="Picture 8">
                <a:extLst>
                  <a:ext uri="{FF2B5EF4-FFF2-40B4-BE49-F238E27FC236}">
                    <a16:creationId xmlns:a16="http://schemas.microsoft.com/office/drawing/2014/main" id="{00000000-0008-0000-1600-000009000000}"/>
                  </a:ext>
                </a:extLst>
              </xdr:cNvPr>
              <xdr:cNvPicPr>
                <a:picLocks noChangeAspect="1"/>
              </xdr:cNvPicPr>
            </xdr:nvPicPr>
            <xdr:blipFill>
              <a:blip xmlns:r="http://schemas.openxmlformats.org/officeDocument/2006/relationships" r:embed="rId5"/>
              <a:stretch>
                <a:fillRect/>
              </a:stretch>
            </xdr:blipFill>
            <xdr:spPr>
              <a:xfrm>
                <a:off x="11224993294" y="0"/>
                <a:ext cx="11153136" cy="564532"/>
              </a:xfrm>
              <a:prstGeom prst="rect">
                <a:avLst/>
              </a:prstGeom>
            </xdr:spPr>
          </xdr:pic>
          <xdr:pic>
            <xdr:nvPicPr>
              <xdr:cNvPr id="10" name="Picture 9">
                <a:extLst>
                  <a:ext uri="{FF2B5EF4-FFF2-40B4-BE49-F238E27FC236}">
                    <a16:creationId xmlns:a16="http://schemas.microsoft.com/office/drawing/2014/main" id="{00000000-0008-0000-1600-00000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1229266446" y="218649"/>
                <a:ext cx="2582718" cy="453809"/>
              </a:xfrm>
              <a:prstGeom prst="rect">
                <a:avLst/>
              </a:prstGeom>
            </xdr:spPr>
          </xdr:pic>
        </xdr:grpSp>
        <xdr:sp macro="" textlink="">
          <xdr:nvSpPr>
            <xdr:cNvPr id="8" name="Rectangle 7">
              <a:extLst>
                <a:ext uri="{FF2B5EF4-FFF2-40B4-BE49-F238E27FC236}">
                  <a16:creationId xmlns:a16="http://schemas.microsoft.com/office/drawing/2014/main" id="{00000000-0008-0000-1600-000008000000}"/>
                </a:ext>
              </a:extLst>
            </xdr:cNvPr>
            <xdr:cNvSpPr/>
          </xdr:nvSpPr>
          <xdr:spPr>
            <a:xfrm>
              <a:off x="11106525285" y="318135"/>
              <a:ext cx="5212080" cy="733425"/>
            </a:xfrm>
            <a:prstGeom prst="rect">
              <a:avLst/>
            </a:prstGeom>
            <a:no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en-US" sz="1200">
                  <a:solidFill>
                    <a:schemeClr val="bg1">
                      <a:lumMod val="65000"/>
                    </a:schemeClr>
                  </a:solidFill>
                  <a:latin typeface="Ebrima" panose="02000000000000000000" pitchFamily="2" charset="0"/>
                  <a:ea typeface="Ebrima" panose="02000000000000000000" pitchFamily="2" charset="0"/>
                  <a:cs typeface="Ebrima" panose="02000000000000000000" pitchFamily="2" charset="0"/>
                </a:rPr>
                <a:t>ANNUAL REPORT STATISTICAL APPENDIX</a:t>
              </a:r>
            </a:p>
          </xdr:txBody>
        </xdr:sp>
      </xdr:grpSp>
      <xdr:pic>
        <xdr:nvPicPr>
          <xdr:cNvPr id="6" name="Picture 5">
            <a:extLst>
              <a:ext uri="{FF2B5EF4-FFF2-40B4-BE49-F238E27FC236}">
                <a16:creationId xmlns:a16="http://schemas.microsoft.com/office/drawing/2014/main" id="{00000000-0008-0000-1600-000006000000}"/>
              </a:ext>
            </a:extLst>
          </xdr:cNvPr>
          <xdr:cNvPicPr>
            <a:picLocks noChangeAspect="1"/>
          </xdr:cNvPicPr>
        </xdr:nvPicPr>
        <xdr:blipFill>
          <a:blip xmlns:r="http://schemas.openxmlformats.org/officeDocument/2006/relationships" r:embed="rId7"/>
          <a:stretch>
            <a:fillRect/>
          </a:stretch>
        </xdr:blipFill>
        <xdr:spPr>
          <a:xfrm>
            <a:off x="11100959755" y="228600"/>
            <a:ext cx="11827265" cy="634039"/>
          </a:xfrm>
          <a:prstGeom prst="rect">
            <a:avLst/>
          </a:prstGeom>
        </xdr:spPr>
      </xdr:pic>
    </xdr:grpSp>
    <xdr:clientData/>
  </xdr:twoCellAnchor>
  <xdr:twoCellAnchor>
    <xdr:from>
      <xdr:col>13</xdr:col>
      <xdr:colOff>884637</xdr:colOff>
      <xdr:row>0</xdr:row>
      <xdr:rowOff>54973</xdr:rowOff>
    </xdr:from>
    <xdr:to>
      <xdr:col>15</xdr:col>
      <xdr:colOff>661957</xdr:colOff>
      <xdr:row>4</xdr:row>
      <xdr:rowOff>58918</xdr:rowOff>
    </xdr:to>
    <xdr:pic>
      <xdr:nvPicPr>
        <xdr:cNvPr id="12" name="Picture 11">
          <a:hlinkClick xmlns:r="http://schemas.openxmlformats.org/officeDocument/2006/relationships" r:id="rId8"/>
          <a:extLst>
            <a:ext uri="{FF2B5EF4-FFF2-40B4-BE49-F238E27FC236}">
              <a16:creationId xmlns:a16="http://schemas.microsoft.com/office/drawing/2014/main" id="{00000000-0008-0000-1600-00000C000000}"/>
            </a:ext>
          </a:extLst>
        </xdr:cNvPr>
        <xdr:cNvPicPr>
          <a:picLocks noChangeAspect="1"/>
        </xdr:cNvPicPr>
      </xdr:nvPicPr>
      <xdr:blipFill>
        <a:blip xmlns:r="http://schemas.openxmlformats.org/officeDocument/2006/relationships" r:embed="rId9"/>
        <a:stretch>
          <a:fillRect/>
        </a:stretch>
      </xdr:blipFill>
      <xdr:spPr>
        <a:xfrm>
          <a:off x="9853255343" y="54973"/>
          <a:ext cx="1308940" cy="735465"/>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634271</xdr:colOff>
      <xdr:row>5</xdr:row>
      <xdr:rowOff>171450</xdr:rowOff>
    </xdr:from>
    <xdr:to>
      <xdr:col>2</xdr:col>
      <xdr:colOff>1721</xdr:colOff>
      <xdr:row>9</xdr:row>
      <xdr:rowOff>167550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62533799" y="1085850"/>
          <a:ext cx="601890" cy="727620"/>
        </a:xfrm>
        <a:prstGeom prst="rect">
          <a:avLst/>
        </a:prstGeom>
      </xdr:spPr>
    </xdr:pic>
    <xdr:clientData/>
  </xdr:twoCellAnchor>
  <xdr:twoCellAnchor editAs="oneCell">
    <xdr:from>
      <xdr:col>14</xdr:col>
      <xdr:colOff>242025</xdr:colOff>
      <xdr:row>5</xdr:row>
      <xdr:rowOff>171450</xdr:rowOff>
    </xdr:from>
    <xdr:to>
      <xdr:col>15</xdr:col>
      <xdr:colOff>276225</xdr:colOff>
      <xdr:row>9</xdr:row>
      <xdr:rowOff>167550</xdr:rowOff>
    </xdr:to>
    <xdr:pic>
      <xdr:nvPicPr>
        <xdr:cNvPr id="3" name="Picture 2">
          <a:hlinkClick xmlns:r="http://schemas.openxmlformats.org/officeDocument/2006/relationships" r:id="rId3"/>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853534395" y="1085850"/>
          <a:ext cx="636180" cy="727620"/>
        </a:xfrm>
        <a:prstGeom prst="rect">
          <a:avLst/>
        </a:prstGeom>
      </xdr:spPr>
    </xdr:pic>
    <xdr:clientData/>
  </xdr:twoCellAnchor>
  <xdr:twoCellAnchor>
    <xdr:from>
      <xdr:col>0</xdr:col>
      <xdr:colOff>0</xdr:colOff>
      <xdr:row>0</xdr:row>
      <xdr:rowOff>0</xdr:rowOff>
    </xdr:from>
    <xdr:to>
      <xdr:col>17</xdr:col>
      <xdr:colOff>485</xdr:colOff>
      <xdr:row>6</xdr:row>
      <xdr:rowOff>0</xdr:rowOff>
    </xdr:to>
    <xdr:grpSp>
      <xdr:nvGrpSpPr>
        <xdr:cNvPr id="4" name="Group 3">
          <a:extLst>
            <a:ext uri="{FF2B5EF4-FFF2-40B4-BE49-F238E27FC236}">
              <a16:creationId xmlns:a16="http://schemas.microsoft.com/office/drawing/2014/main" id="{00000000-0008-0000-1700-000004000000}"/>
            </a:ext>
          </a:extLst>
        </xdr:cNvPr>
        <xdr:cNvGrpSpPr/>
      </xdr:nvGrpSpPr>
      <xdr:grpSpPr>
        <a:xfrm>
          <a:off x="9665531365" y="0"/>
          <a:ext cx="10868510" cy="1143000"/>
          <a:chOff x="11100959755" y="0"/>
          <a:chExt cx="11864825" cy="1051560"/>
        </a:xfrm>
      </xdr:grpSpPr>
      <xdr:grpSp>
        <xdr:nvGrpSpPr>
          <xdr:cNvPr id="5" name="Group 4">
            <a:extLst>
              <a:ext uri="{FF2B5EF4-FFF2-40B4-BE49-F238E27FC236}">
                <a16:creationId xmlns:a16="http://schemas.microsoft.com/office/drawing/2014/main" id="{00000000-0008-0000-1700-000005000000}"/>
              </a:ext>
            </a:extLst>
          </xdr:cNvPr>
          <xdr:cNvGrpSpPr/>
        </xdr:nvGrpSpPr>
        <xdr:grpSpPr>
          <a:xfrm>
            <a:off x="11101084614" y="0"/>
            <a:ext cx="11739966" cy="1051560"/>
            <a:chOff x="11101084614" y="0"/>
            <a:chExt cx="11739966" cy="1051560"/>
          </a:xfrm>
        </xdr:grpSpPr>
        <xdr:grpSp>
          <xdr:nvGrpSpPr>
            <xdr:cNvPr id="7" name="Group 6">
              <a:extLst>
                <a:ext uri="{FF2B5EF4-FFF2-40B4-BE49-F238E27FC236}">
                  <a16:creationId xmlns:a16="http://schemas.microsoft.com/office/drawing/2014/main" id="{00000000-0008-0000-1700-000007000000}"/>
                </a:ext>
              </a:extLst>
            </xdr:cNvPr>
            <xdr:cNvGrpSpPr/>
          </xdr:nvGrpSpPr>
          <xdr:grpSpPr>
            <a:xfrm>
              <a:off x="11101084614" y="0"/>
              <a:ext cx="11739966" cy="655374"/>
              <a:chOff x="11224993294" y="0"/>
              <a:chExt cx="11153136" cy="672458"/>
            </a:xfrm>
          </xdr:grpSpPr>
          <xdr:pic>
            <xdr:nvPicPr>
              <xdr:cNvPr id="9" name="Picture 8">
                <a:extLst>
                  <a:ext uri="{FF2B5EF4-FFF2-40B4-BE49-F238E27FC236}">
                    <a16:creationId xmlns:a16="http://schemas.microsoft.com/office/drawing/2014/main" id="{00000000-0008-0000-1700-000009000000}"/>
                  </a:ext>
                </a:extLst>
              </xdr:cNvPr>
              <xdr:cNvPicPr>
                <a:picLocks noChangeAspect="1"/>
              </xdr:cNvPicPr>
            </xdr:nvPicPr>
            <xdr:blipFill>
              <a:blip xmlns:r="http://schemas.openxmlformats.org/officeDocument/2006/relationships" r:embed="rId5"/>
              <a:stretch>
                <a:fillRect/>
              </a:stretch>
            </xdr:blipFill>
            <xdr:spPr>
              <a:xfrm>
                <a:off x="11224993294" y="0"/>
                <a:ext cx="11153136" cy="564532"/>
              </a:xfrm>
              <a:prstGeom prst="rect">
                <a:avLst/>
              </a:prstGeom>
            </xdr:spPr>
          </xdr:pic>
          <xdr:pic>
            <xdr:nvPicPr>
              <xdr:cNvPr id="10" name="Picture 9">
                <a:extLst>
                  <a:ext uri="{FF2B5EF4-FFF2-40B4-BE49-F238E27FC236}">
                    <a16:creationId xmlns:a16="http://schemas.microsoft.com/office/drawing/2014/main" id="{00000000-0008-0000-1700-00000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1229266446" y="218649"/>
                <a:ext cx="2582718" cy="453809"/>
              </a:xfrm>
              <a:prstGeom prst="rect">
                <a:avLst/>
              </a:prstGeom>
            </xdr:spPr>
          </xdr:pic>
        </xdr:grpSp>
        <xdr:sp macro="" textlink="">
          <xdr:nvSpPr>
            <xdr:cNvPr id="8" name="Rectangle 7">
              <a:extLst>
                <a:ext uri="{FF2B5EF4-FFF2-40B4-BE49-F238E27FC236}">
                  <a16:creationId xmlns:a16="http://schemas.microsoft.com/office/drawing/2014/main" id="{00000000-0008-0000-1700-000008000000}"/>
                </a:ext>
              </a:extLst>
            </xdr:cNvPr>
            <xdr:cNvSpPr/>
          </xdr:nvSpPr>
          <xdr:spPr>
            <a:xfrm>
              <a:off x="11106525285" y="318135"/>
              <a:ext cx="5212080" cy="733425"/>
            </a:xfrm>
            <a:prstGeom prst="rect">
              <a:avLst/>
            </a:prstGeom>
            <a:no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en-US" sz="1200">
                  <a:solidFill>
                    <a:schemeClr val="bg1">
                      <a:lumMod val="65000"/>
                    </a:schemeClr>
                  </a:solidFill>
                  <a:latin typeface="Ebrima" panose="02000000000000000000" pitchFamily="2" charset="0"/>
                  <a:ea typeface="Ebrima" panose="02000000000000000000" pitchFamily="2" charset="0"/>
                  <a:cs typeface="Ebrima" panose="02000000000000000000" pitchFamily="2" charset="0"/>
                </a:rPr>
                <a:t>ANNUAL REPORT STATISTICAL APPENDIX</a:t>
              </a:r>
            </a:p>
          </xdr:txBody>
        </xdr:sp>
      </xdr:grpSp>
      <xdr:pic>
        <xdr:nvPicPr>
          <xdr:cNvPr id="6" name="Picture 5">
            <a:extLst>
              <a:ext uri="{FF2B5EF4-FFF2-40B4-BE49-F238E27FC236}">
                <a16:creationId xmlns:a16="http://schemas.microsoft.com/office/drawing/2014/main" id="{00000000-0008-0000-1700-000006000000}"/>
              </a:ext>
            </a:extLst>
          </xdr:cNvPr>
          <xdr:cNvPicPr>
            <a:picLocks noChangeAspect="1"/>
          </xdr:cNvPicPr>
        </xdr:nvPicPr>
        <xdr:blipFill>
          <a:blip xmlns:r="http://schemas.openxmlformats.org/officeDocument/2006/relationships" r:embed="rId7"/>
          <a:stretch>
            <a:fillRect/>
          </a:stretch>
        </xdr:blipFill>
        <xdr:spPr>
          <a:xfrm>
            <a:off x="11100959755" y="228600"/>
            <a:ext cx="11827265" cy="634039"/>
          </a:xfrm>
          <a:prstGeom prst="rect">
            <a:avLst/>
          </a:prstGeom>
        </xdr:spPr>
      </xdr:pic>
    </xdr:grpSp>
    <xdr:clientData/>
  </xdr:twoCellAnchor>
  <xdr:twoCellAnchor>
    <xdr:from>
      <xdr:col>16</xdr:col>
      <xdr:colOff>198120</xdr:colOff>
      <xdr:row>0</xdr:row>
      <xdr:rowOff>0</xdr:rowOff>
    </xdr:from>
    <xdr:to>
      <xdr:col>18</xdr:col>
      <xdr:colOff>250058</xdr:colOff>
      <xdr:row>4</xdr:row>
      <xdr:rowOff>73219</xdr:rowOff>
    </xdr:to>
    <xdr:pic>
      <xdr:nvPicPr>
        <xdr:cNvPr id="12" name="Picture 11">
          <a:hlinkClick xmlns:r="http://schemas.openxmlformats.org/officeDocument/2006/relationships" r:id="rId8"/>
          <a:extLst>
            <a:ext uri="{FF2B5EF4-FFF2-40B4-BE49-F238E27FC236}">
              <a16:creationId xmlns:a16="http://schemas.microsoft.com/office/drawing/2014/main" id="{00000000-0008-0000-1700-00000C000000}"/>
            </a:ext>
          </a:extLst>
        </xdr:cNvPr>
        <xdr:cNvPicPr>
          <a:picLocks noChangeAspect="1"/>
        </xdr:cNvPicPr>
      </xdr:nvPicPr>
      <xdr:blipFill>
        <a:blip xmlns:r="http://schemas.openxmlformats.org/officeDocument/2006/relationships" r:embed="rId9"/>
        <a:stretch>
          <a:fillRect/>
        </a:stretch>
      </xdr:blipFill>
      <xdr:spPr>
        <a:xfrm>
          <a:off x="9851754622" y="0"/>
          <a:ext cx="1255898" cy="804739"/>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653321</xdr:colOff>
      <xdr:row>5</xdr:row>
      <xdr:rowOff>171450</xdr:rowOff>
    </xdr:from>
    <xdr:to>
      <xdr:col>1</xdr:col>
      <xdr:colOff>1263784</xdr:colOff>
      <xdr:row>9</xdr:row>
      <xdr:rowOff>167550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61302216" y="1085850"/>
          <a:ext cx="610463" cy="727620"/>
        </a:xfrm>
        <a:prstGeom prst="rect">
          <a:avLst/>
        </a:prstGeom>
      </xdr:spPr>
    </xdr:pic>
    <xdr:clientData/>
  </xdr:twoCellAnchor>
  <xdr:twoCellAnchor editAs="oneCell">
    <xdr:from>
      <xdr:col>25</xdr:col>
      <xdr:colOff>251550</xdr:colOff>
      <xdr:row>5</xdr:row>
      <xdr:rowOff>171450</xdr:rowOff>
    </xdr:from>
    <xdr:to>
      <xdr:col>26</xdr:col>
      <xdr:colOff>381000</xdr:colOff>
      <xdr:row>9</xdr:row>
      <xdr:rowOff>167550</xdr:rowOff>
    </xdr:to>
    <xdr:pic>
      <xdr:nvPicPr>
        <xdr:cNvPr id="3" name="Picture 2">
          <a:hlinkClick xmlns:r="http://schemas.openxmlformats.org/officeDocument/2006/relationships" r:id="rId3"/>
          <a:extLst>
            <a:ext uri="{FF2B5EF4-FFF2-40B4-BE49-F238E27FC236}">
              <a16:creationId xmlns:a16="http://schemas.microsoft.com/office/drawing/2014/main" id="{00000000-0008-0000-18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848491860" y="1085850"/>
          <a:ext cx="639990" cy="727620"/>
        </a:xfrm>
        <a:prstGeom prst="rect">
          <a:avLst/>
        </a:prstGeom>
      </xdr:spPr>
    </xdr:pic>
    <xdr:clientData/>
  </xdr:twoCellAnchor>
  <xdr:twoCellAnchor>
    <xdr:from>
      <xdr:col>0</xdr:col>
      <xdr:colOff>0</xdr:colOff>
      <xdr:row>0</xdr:row>
      <xdr:rowOff>0</xdr:rowOff>
    </xdr:from>
    <xdr:to>
      <xdr:col>20</xdr:col>
      <xdr:colOff>10282</xdr:colOff>
      <xdr:row>6</xdr:row>
      <xdr:rowOff>6531</xdr:rowOff>
    </xdr:to>
    <xdr:grpSp>
      <xdr:nvGrpSpPr>
        <xdr:cNvPr id="4" name="Group 3">
          <a:extLst>
            <a:ext uri="{FF2B5EF4-FFF2-40B4-BE49-F238E27FC236}">
              <a16:creationId xmlns:a16="http://schemas.microsoft.com/office/drawing/2014/main" id="{00000000-0008-0000-1800-000004000000}"/>
            </a:ext>
          </a:extLst>
        </xdr:cNvPr>
        <xdr:cNvGrpSpPr/>
      </xdr:nvGrpSpPr>
      <xdr:grpSpPr>
        <a:xfrm>
          <a:off x="9574968754" y="0"/>
          <a:ext cx="14569925" cy="1149531"/>
          <a:chOff x="11100959755" y="0"/>
          <a:chExt cx="11864825" cy="1051560"/>
        </a:xfrm>
      </xdr:grpSpPr>
      <xdr:grpSp>
        <xdr:nvGrpSpPr>
          <xdr:cNvPr id="5" name="Group 4">
            <a:extLst>
              <a:ext uri="{FF2B5EF4-FFF2-40B4-BE49-F238E27FC236}">
                <a16:creationId xmlns:a16="http://schemas.microsoft.com/office/drawing/2014/main" id="{00000000-0008-0000-1800-000005000000}"/>
              </a:ext>
            </a:extLst>
          </xdr:cNvPr>
          <xdr:cNvGrpSpPr/>
        </xdr:nvGrpSpPr>
        <xdr:grpSpPr>
          <a:xfrm>
            <a:off x="11101084614" y="0"/>
            <a:ext cx="11739966" cy="1051560"/>
            <a:chOff x="11101084614" y="0"/>
            <a:chExt cx="11739966" cy="1051560"/>
          </a:xfrm>
        </xdr:grpSpPr>
        <xdr:grpSp>
          <xdr:nvGrpSpPr>
            <xdr:cNvPr id="7" name="Group 6">
              <a:extLst>
                <a:ext uri="{FF2B5EF4-FFF2-40B4-BE49-F238E27FC236}">
                  <a16:creationId xmlns:a16="http://schemas.microsoft.com/office/drawing/2014/main" id="{00000000-0008-0000-1800-000007000000}"/>
                </a:ext>
              </a:extLst>
            </xdr:cNvPr>
            <xdr:cNvGrpSpPr/>
          </xdr:nvGrpSpPr>
          <xdr:grpSpPr>
            <a:xfrm>
              <a:off x="11101084614" y="0"/>
              <a:ext cx="11739966" cy="655374"/>
              <a:chOff x="11224993294" y="0"/>
              <a:chExt cx="11153136" cy="672458"/>
            </a:xfrm>
          </xdr:grpSpPr>
          <xdr:pic>
            <xdr:nvPicPr>
              <xdr:cNvPr id="9" name="Picture 8">
                <a:extLst>
                  <a:ext uri="{FF2B5EF4-FFF2-40B4-BE49-F238E27FC236}">
                    <a16:creationId xmlns:a16="http://schemas.microsoft.com/office/drawing/2014/main" id="{00000000-0008-0000-1800-000009000000}"/>
                  </a:ext>
                </a:extLst>
              </xdr:cNvPr>
              <xdr:cNvPicPr>
                <a:picLocks noChangeAspect="1"/>
              </xdr:cNvPicPr>
            </xdr:nvPicPr>
            <xdr:blipFill>
              <a:blip xmlns:r="http://schemas.openxmlformats.org/officeDocument/2006/relationships" r:embed="rId5"/>
              <a:stretch>
                <a:fillRect/>
              </a:stretch>
            </xdr:blipFill>
            <xdr:spPr>
              <a:xfrm>
                <a:off x="11224993294" y="0"/>
                <a:ext cx="11153136" cy="564532"/>
              </a:xfrm>
              <a:prstGeom prst="rect">
                <a:avLst/>
              </a:prstGeom>
            </xdr:spPr>
          </xdr:pic>
          <xdr:pic>
            <xdr:nvPicPr>
              <xdr:cNvPr id="10" name="Picture 9">
                <a:extLst>
                  <a:ext uri="{FF2B5EF4-FFF2-40B4-BE49-F238E27FC236}">
                    <a16:creationId xmlns:a16="http://schemas.microsoft.com/office/drawing/2014/main" id="{00000000-0008-0000-1800-00000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1229266446" y="218649"/>
                <a:ext cx="2582718" cy="453809"/>
              </a:xfrm>
              <a:prstGeom prst="rect">
                <a:avLst/>
              </a:prstGeom>
            </xdr:spPr>
          </xdr:pic>
        </xdr:grpSp>
        <xdr:sp macro="" textlink="">
          <xdr:nvSpPr>
            <xdr:cNvPr id="8" name="Rectangle 7">
              <a:extLst>
                <a:ext uri="{FF2B5EF4-FFF2-40B4-BE49-F238E27FC236}">
                  <a16:creationId xmlns:a16="http://schemas.microsoft.com/office/drawing/2014/main" id="{00000000-0008-0000-1800-000008000000}"/>
                </a:ext>
              </a:extLst>
            </xdr:cNvPr>
            <xdr:cNvSpPr/>
          </xdr:nvSpPr>
          <xdr:spPr>
            <a:xfrm>
              <a:off x="11106525285" y="318135"/>
              <a:ext cx="5212080" cy="733425"/>
            </a:xfrm>
            <a:prstGeom prst="rect">
              <a:avLst/>
            </a:prstGeom>
            <a:no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en-US" sz="1200">
                  <a:solidFill>
                    <a:schemeClr val="bg1">
                      <a:lumMod val="65000"/>
                    </a:schemeClr>
                  </a:solidFill>
                  <a:latin typeface="Ebrima" panose="02000000000000000000" pitchFamily="2" charset="0"/>
                  <a:ea typeface="Ebrima" panose="02000000000000000000" pitchFamily="2" charset="0"/>
                  <a:cs typeface="Ebrima" panose="02000000000000000000" pitchFamily="2" charset="0"/>
                </a:rPr>
                <a:t>ANNUAL REPORT STATISTICAL APPENDIX</a:t>
              </a:r>
            </a:p>
          </xdr:txBody>
        </xdr:sp>
      </xdr:grpSp>
      <xdr:pic>
        <xdr:nvPicPr>
          <xdr:cNvPr id="6" name="Picture 5">
            <a:extLst>
              <a:ext uri="{FF2B5EF4-FFF2-40B4-BE49-F238E27FC236}">
                <a16:creationId xmlns:a16="http://schemas.microsoft.com/office/drawing/2014/main" id="{00000000-0008-0000-1800-000006000000}"/>
              </a:ext>
            </a:extLst>
          </xdr:cNvPr>
          <xdr:cNvPicPr>
            <a:picLocks noChangeAspect="1"/>
          </xdr:cNvPicPr>
        </xdr:nvPicPr>
        <xdr:blipFill>
          <a:blip xmlns:r="http://schemas.openxmlformats.org/officeDocument/2006/relationships" r:embed="rId7"/>
          <a:stretch>
            <a:fillRect/>
          </a:stretch>
        </xdr:blipFill>
        <xdr:spPr>
          <a:xfrm>
            <a:off x="11100959755" y="228600"/>
            <a:ext cx="11827265" cy="634039"/>
          </a:xfrm>
          <a:prstGeom prst="rect">
            <a:avLst/>
          </a:prstGeom>
        </xdr:spPr>
      </xdr:pic>
    </xdr:grpSp>
    <xdr:clientData/>
  </xdr:twoCellAnchor>
  <xdr:twoCellAnchor>
    <xdr:from>
      <xdr:col>19</xdr:col>
      <xdr:colOff>239486</xdr:colOff>
      <xdr:row>0</xdr:row>
      <xdr:rowOff>65314</xdr:rowOff>
    </xdr:from>
    <xdr:to>
      <xdr:col>23</xdr:col>
      <xdr:colOff>297956</xdr:colOff>
      <xdr:row>4</xdr:row>
      <xdr:rowOff>142887</xdr:rowOff>
    </xdr:to>
    <xdr:pic>
      <xdr:nvPicPr>
        <xdr:cNvPr id="12" name="Picture 11">
          <a:hlinkClick xmlns:r="http://schemas.openxmlformats.org/officeDocument/2006/relationships" r:id="rId8"/>
          <a:extLst>
            <a:ext uri="{FF2B5EF4-FFF2-40B4-BE49-F238E27FC236}">
              <a16:creationId xmlns:a16="http://schemas.microsoft.com/office/drawing/2014/main" id="{00000000-0008-0000-1800-00000C000000}"/>
            </a:ext>
          </a:extLst>
        </xdr:cNvPr>
        <xdr:cNvPicPr>
          <a:picLocks noChangeAspect="1"/>
        </xdr:cNvPicPr>
      </xdr:nvPicPr>
      <xdr:blipFill>
        <a:blip xmlns:r="http://schemas.openxmlformats.org/officeDocument/2006/relationships" r:embed="rId9"/>
        <a:stretch>
          <a:fillRect/>
        </a:stretch>
      </xdr:blipFill>
      <xdr:spPr>
        <a:xfrm>
          <a:off x="9850091284" y="65314"/>
          <a:ext cx="1567230" cy="809093"/>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oneCellAnchor>
    <xdr:from>
      <xdr:col>0</xdr:col>
      <xdr:colOff>605696</xdr:colOff>
      <xdr:row>6</xdr:row>
      <xdr:rowOff>0</xdr:rowOff>
    </xdr:from>
    <xdr:ext cx="618587" cy="763815"/>
    <xdr:pic>
      <xdr:nvPicPr>
        <xdr:cNvPr id="2" name="Picture 1">
          <a:hlinkClick xmlns:r="http://schemas.openxmlformats.org/officeDocument/2006/relationships" r:id="rId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65974677" y="1097280"/>
          <a:ext cx="618587" cy="763815"/>
        </a:xfrm>
        <a:prstGeom prst="rect">
          <a:avLst/>
        </a:prstGeom>
      </xdr:spPr>
    </xdr:pic>
    <xdr:clientData/>
  </xdr:oneCellAnchor>
  <xdr:twoCellAnchor>
    <xdr:from>
      <xdr:col>0</xdr:col>
      <xdr:colOff>0</xdr:colOff>
      <xdr:row>0</xdr:row>
      <xdr:rowOff>0</xdr:rowOff>
    </xdr:from>
    <xdr:to>
      <xdr:col>14</xdr:col>
      <xdr:colOff>114785</xdr:colOff>
      <xdr:row>6</xdr:row>
      <xdr:rowOff>0</xdr:rowOff>
    </xdr:to>
    <xdr:grpSp>
      <xdr:nvGrpSpPr>
        <xdr:cNvPr id="3" name="Group 2">
          <a:extLst>
            <a:ext uri="{FF2B5EF4-FFF2-40B4-BE49-F238E27FC236}">
              <a16:creationId xmlns:a16="http://schemas.microsoft.com/office/drawing/2014/main" id="{00000000-0008-0000-1900-000003000000}"/>
            </a:ext>
          </a:extLst>
        </xdr:cNvPr>
        <xdr:cNvGrpSpPr/>
      </xdr:nvGrpSpPr>
      <xdr:grpSpPr>
        <a:xfrm>
          <a:off x="9638968738" y="0"/>
          <a:ext cx="12402035" cy="1143000"/>
          <a:chOff x="11100959755" y="0"/>
          <a:chExt cx="11864825" cy="1051560"/>
        </a:xfrm>
      </xdr:grpSpPr>
      <xdr:grpSp>
        <xdr:nvGrpSpPr>
          <xdr:cNvPr id="4" name="Group 3">
            <a:extLst>
              <a:ext uri="{FF2B5EF4-FFF2-40B4-BE49-F238E27FC236}">
                <a16:creationId xmlns:a16="http://schemas.microsoft.com/office/drawing/2014/main" id="{00000000-0008-0000-1900-000004000000}"/>
              </a:ext>
            </a:extLst>
          </xdr:cNvPr>
          <xdr:cNvGrpSpPr/>
        </xdr:nvGrpSpPr>
        <xdr:grpSpPr>
          <a:xfrm>
            <a:off x="11101084614" y="0"/>
            <a:ext cx="11739966" cy="1051560"/>
            <a:chOff x="11101084614" y="0"/>
            <a:chExt cx="11739966" cy="1051560"/>
          </a:xfrm>
        </xdr:grpSpPr>
        <xdr:grpSp>
          <xdr:nvGrpSpPr>
            <xdr:cNvPr id="6" name="Group 5">
              <a:extLst>
                <a:ext uri="{FF2B5EF4-FFF2-40B4-BE49-F238E27FC236}">
                  <a16:creationId xmlns:a16="http://schemas.microsoft.com/office/drawing/2014/main" id="{00000000-0008-0000-1900-000006000000}"/>
                </a:ext>
              </a:extLst>
            </xdr:cNvPr>
            <xdr:cNvGrpSpPr/>
          </xdr:nvGrpSpPr>
          <xdr:grpSpPr>
            <a:xfrm>
              <a:off x="11101084614" y="0"/>
              <a:ext cx="11739966" cy="655374"/>
              <a:chOff x="11224993294" y="0"/>
              <a:chExt cx="11153136" cy="672458"/>
            </a:xfrm>
          </xdr:grpSpPr>
          <xdr:pic>
            <xdr:nvPicPr>
              <xdr:cNvPr id="8" name="Picture 7">
                <a:extLst>
                  <a:ext uri="{FF2B5EF4-FFF2-40B4-BE49-F238E27FC236}">
                    <a16:creationId xmlns:a16="http://schemas.microsoft.com/office/drawing/2014/main" id="{00000000-0008-0000-1900-000008000000}"/>
                  </a:ext>
                </a:extLst>
              </xdr:cNvPr>
              <xdr:cNvPicPr>
                <a:picLocks noChangeAspect="1"/>
              </xdr:cNvPicPr>
            </xdr:nvPicPr>
            <xdr:blipFill>
              <a:blip xmlns:r="http://schemas.openxmlformats.org/officeDocument/2006/relationships" r:embed="rId3"/>
              <a:stretch>
                <a:fillRect/>
              </a:stretch>
            </xdr:blipFill>
            <xdr:spPr>
              <a:xfrm>
                <a:off x="11224993294" y="0"/>
                <a:ext cx="11153136" cy="564532"/>
              </a:xfrm>
              <a:prstGeom prst="rect">
                <a:avLst/>
              </a:prstGeom>
            </xdr:spPr>
          </xdr:pic>
          <xdr:pic>
            <xdr:nvPicPr>
              <xdr:cNvPr id="9" name="Picture 8">
                <a:extLst>
                  <a:ext uri="{FF2B5EF4-FFF2-40B4-BE49-F238E27FC236}">
                    <a16:creationId xmlns:a16="http://schemas.microsoft.com/office/drawing/2014/main" id="{00000000-0008-0000-1900-000009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1229266446" y="218649"/>
                <a:ext cx="2582718" cy="453809"/>
              </a:xfrm>
              <a:prstGeom prst="rect">
                <a:avLst/>
              </a:prstGeom>
            </xdr:spPr>
          </xdr:pic>
        </xdr:grpSp>
        <xdr:sp macro="" textlink="">
          <xdr:nvSpPr>
            <xdr:cNvPr id="7" name="Rectangle 6">
              <a:extLst>
                <a:ext uri="{FF2B5EF4-FFF2-40B4-BE49-F238E27FC236}">
                  <a16:creationId xmlns:a16="http://schemas.microsoft.com/office/drawing/2014/main" id="{00000000-0008-0000-1900-000007000000}"/>
                </a:ext>
              </a:extLst>
            </xdr:cNvPr>
            <xdr:cNvSpPr/>
          </xdr:nvSpPr>
          <xdr:spPr>
            <a:xfrm>
              <a:off x="11106525285" y="318135"/>
              <a:ext cx="5212080" cy="733425"/>
            </a:xfrm>
            <a:prstGeom prst="rect">
              <a:avLst/>
            </a:prstGeom>
            <a:no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en-US" sz="1200">
                  <a:solidFill>
                    <a:schemeClr val="bg1">
                      <a:lumMod val="65000"/>
                    </a:schemeClr>
                  </a:solidFill>
                  <a:latin typeface="Ebrima" panose="02000000000000000000" pitchFamily="2" charset="0"/>
                  <a:ea typeface="Ebrima" panose="02000000000000000000" pitchFamily="2" charset="0"/>
                  <a:cs typeface="Ebrima" panose="02000000000000000000" pitchFamily="2" charset="0"/>
                </a:rPr>
                <a:t>ANNUAL REPORT STATISTICAL APPENDIX</a:t>
              </a:r>
            </a:p>
          </xdr:txBody>
        </xdr:sp>
      </xdr:grpSp>
      <xdr:pic>
        <xdr:nvPicPr>
          <xdr:cNvPr id="5" name="Picture 4">
            <a:extLst>
              <a:ext uri="{FF2B5EF4-FFF2-40B4-BE49-F238E27FC236}">
                <a16:creationId xmlns:a16="http://schemas.microsoft.com/office/drawing/2014/main" id="{00000000-0008-0000-1900-000005000000}"/>
              </a:ext>
            </a:extLst>
          </xdr:cNvPr>
          <xdr:cNvPicPr>
            <a:picLocks noChangeAspect="1"/>
          </xdr:cNvPicPr>
        </xdr:nvPicPr>
        <xdr:blipFill>
          <a:blip xmlns:r="http://schemas.openxmlformats.org/officeDocument/2006/relationships" r:embed="rId5"/>
          <a:stretch>
            <a:fillRect/>
          </a:stretch>
        </xdr:blipFill>
        <xdr:spPr>
          <a:xfrm>
            <a:off x="11100959755" y="228600"/>
            <a:ext cx="11827265" cy="634039"/>
          </a:xfrm>
          <a:prstGeom prst="rect">
            <a:avLst/>
          </a:prstGeom>
        </xdr:spPr>
      </xdr:pic>
    </xdr:grpSp>
    <xdr:clientData/>
  </xdr:twoCellAnchor>
  <xdr:twoCellAnchor>
    <xdr:from>
      <xdr:col>13</xdr:col>
      <xdr:colOff>411480</xdr:colOff>
      <xdr:row>0</xdr:row>
      <xdr:rowOff>68580</xdr:rowOff>
    </xdr:from>
    <xdr:to>
      <xdr:col>15</xdr:col>
      <xdr:colOff>463418</xdr:colOff>
      <xdr:row>4</xdr:row>
      <xdr:rowOff>141799</xdr:rowOff>
    </xdr:to>
    <xdr:pic>
      <xdr:nvPicPr>
        <xdr:cNvPr id="11" name="Picture 10">
          <a:hlinkClick xmlns:r="http://schemas.openxmlformats.org/officeDocument/2006/relationships" r:id="rId6"/>
          <a:extLst>
            <a:ext uri="{FF2B5EF4-FFF2-40B4-BE49-F238E27FC236}">
              <a16:creationId xmlns:a16="http://schemas.microsoft.com/office/drawing/2014/main" id="{00000000-0008-0000-1900-00000B000000}"/>
            </a:ext>
          </a:extLst>
        </xdr:cNvPr>
        <xdr:cNvPicPr>
          <a:picLocks noChangeAspect="1"/>
        </xdr:cNvPicPr>
      </xdr:nvPicPr>
      <xdr:blipFill>
        <a:blip xmlns:r="http://schemas.openxmlformats.org/officeDocument/2006/relationships" r:embed="rId7"/>
        <a:stretch>
          <a:fillRect/>
        </a:stretch>
      </xdr:blipFill>
      <xdr:spPr>
        <a:xfrm>
          <a:off x="9853438642" y="68580"/>
          <a:ext cx="1347338" cy="804739"/>
        </a:xfrm>
        <a:prstGeom prst="rect">
          <a:avLst/>
        </a:prstGeom>
      </xdr:spPr>
    </xdr:pic>
    <xdr:clientData/>
  </xdr:twoCellAnchor>
  <xdr:twoCellAnchor editAs="oneCell">
    <xdr:from>
      <xdr:col>11</xdr:col>
      <xdr:colOff>171450</xdr:colOff>
      <xdr:row>8</xdr:row>
      <xdr:rowOff>38100</xdr:rowOff>
    </xdr:from>
    <xdr:to>
      <xdr:col>12</xdr:col>
      <xdr:colOff>167550</xdr:colOff>
      <xdr:row>11</xdr:row>
      <xdr:rowOff>93321</xdr:rowOff>
    </xdr:to>
    <xdr:pic>
      <xdr:nvPicPr>
        <xdr:cNvPr id="12" name="Picture 11">
          <a:hlinkClick xmlns:r="http://schemas.openxmlformats.org/officeDocument/2006/relationships" r:id="rId8"/>
          <a:extLst>
            <a:ext uri="{FF2B5EF4-FFF2-40B4-BE49-F238E27FC236}">
              <a16:creationId xmlns:a16="http://schemas.microsoft.com/office/drawing/2014/main" id="{00000000-0008-0000-1900-00000C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9855677610" y="1501140"/>
          <a:ext cx="643800" cy="748641"/>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666928</xdr:colOff>
      <xdr:row>5</xdr:row>
      <xdr:rowOff>163286</xdr:rowOff>
    </xdr:from>
    <xdr:to>
      <xdr:col>1</xdr:col>
      <xdr:colOff>1239820</xdr:colOff>
      <xdr:row>9</xdr:row>
      <xdr:rowOff>163467</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63581700" y="1077686"/>
          <a:ext cx="572892" cy="731701"/>
        </a:xfrm>
        <a:prstGeom prst="rect">
          <a:avLst/>
        </a:prstGeom>
      </xdr:spPr>
    </xdr:pic>
    <xdr:clientData/>
  </xdr:twoCellAnchor>
  <xdr:twoCellAnchor>
    <xdr:from>
      <xdr:col>0</xdr:col>
      <xdr:colOff>0</xdr:colOff>
      <xdr:row>0</xdr:row>
      <xdr:rowOff>0</xdr:rowOff>
    </xdr:from>
    <xdr:to>
      <xdr:col>20</xdr:col>
      <xdr:colOff>10282</xdr:colOff>
      <xdr:row>6</xdr:row>
      <xdr:rowOff>6531</xdr:rowOff>
    </xdr:to>
    <xdr:grpSp>
      <xdr:nvGrpSpPr>
        <xdr:cNvPr id="3" name="Group 2">
          <a:extLst>
            <a:ext uri="{FF2B5EF4-FFF2-40B4-BE49-F238E27FC236}">
              <a16:creationId xmlns:a16="http://schemas.microsoft.com/office/drawing/2014/main" id="{00000000-0008-0000-1A00-000003000000}"/>
            </a:ext>
          </a:extLst>
        </xdr:cNvPr>
        <xdr:cNvGrpSpPr/>
      </xdr:nvGrpSpPr>
      <xdr:grpSpPr>
        <a:xfrm>
          <a:off x="0" y="0"/>
          <a:ext cx="14760425" cy="1149531"/>
          <a:chOff x="11100959755" y="0"/>
          <a:chExt cx="11864825" cy="1051560"/>
        </a:xfrm>
      </xdr:grpSpPr>
      <xdr:grpSp>
        <xdr:nvGrpSpPr>
          <xdr:cNvPr id="4" name="Group 3">
            <a:extLst>
              <a:ext uri="{FF2B5EF4-FFF2-40B4-BE49-F238E27FC236}">
                <a16:creationId xmlns:a16="http://schemas.microsoft.com/office/drawing/2014/main" id="{00000000-0008-0000-1A00-000004000000}"/>
              </a:ext>
            </a:extLst>
          </xdr:cNvPr>
          <xdr:cNvGrpSpPr/>
        </xdr:nvGrpSpPr>
        <xdr:grpSpPr>
          <a:xfrm>
            <a:off x="11101084614" y="0"/>
            <a:ext cx="11739966" cy="1051560"/>
            <a:chOff x="11101084614" y="0"/>
            <a:chExt cx="11739966" cy="1051560"/>
          </a:xfrm>
        </xdr:grpSpPr>
        <xdr:grpSp>
          <xdr:nvGrpSpPr>
            <xdr:cNvPr id="6" name="Group 5">
              <a:extLst>
                <a:ext uri="{FF2B5EF4-FFF2-40B4-BE49-F238E27FC236}">
                  <a16:creationId xmlns:a16="http://schemas.microsoft.com/office/drawing/2014/main" id="{00000000-0008-0000-1A00-000006000000}"/>
                </a:ext>
              </a:extLst>
            </xdr:cNvPr>
            <xdr:cNvGrpSpPr/>
          </xdr:nvGrpSpPr>
          <xdr:grpSpPr>
            <a:xfrm>
              <a:off x="11101084614" y="0"/>
              <a:ext cx="11739966" cy="655374"/>
              <a:chOff x="11224993294" y="0"/>
              <a:chExt cx="11153136" cy="672458"/>
            </a:xfrm>
          </xdr:grpSpPr>
          <xdr:pic>
            <xdr:nvPicPr>
              <xdr:cNvPr id="8" name="Picture 7">
                <a:extLst>
                  <a:ext uri="{FF2B5EF4-FFF2-40B4-BE49-F238E27FC236}">
                    <a16:creationId xmlns:a16="http://schemas.microsoft.com/office/drawing/2014/main" id="{00000000-0008-0000-1A00-000008000000}"/>
                  </a:ext>
                </a:extLst>
              </xdr:cNvPr>
              <xdr:cNvPicPr>
                <a:picLocks noChangeAspect="1"/>
              </xdr:cNvPicPr>
            </xdr:nvPicPr>
            <xdr:blipFill>
              <a:blip xmlns:r="http://schemas.openxmlformats.org/officeDocument/2006/relationships" r:embed="rId3"/>
              <a:stretch>
                <a:fillRect/>
              </a:stretch>
            </xdr:blipFill>
            <xdr:spPr>
              <a:xfrm>
                <a:off x="11224993294" y="0"/>
                <a:ext cx="11153136" cy="564532"/>
              </a:xfrm>
              <a:prstGeom prst="rect">
                <a:avLst/>
              </a:prstGeom>
            </xdr:spPr>
          </xdr:pic>
          <xdr:pic>
            <xdr:nvPicPr>
              <xdr:cNvPr id="9" name="Picture 8">
                <a:extLst>
                  <a:ext uri="{FF2B5EF4-FFF2-40B4-BE49-F238E27FC236}">
                    <a16:creationId xmlns:a16="http://schemas.microsoft.com/office/drawing/2014/main" id="{00000000-0008-0000-1A00-000009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1229266446" y="218649"/>
                <a:ext cx="2582718" cy="453809"/>
              </a:xfrm>
              <a:prstGeom prst="rect">
                <a:avLst/>
              </a:prstGeom>
            </xdr:spPr>
          </xdr:pic>
        </xdr:grpSp>
        <xdr:sp macro="" textlink="">
          <xdr:nvSpPr>
            <xdr:cNvPr id="7" name="Rectangle 6">
              <a:extLst>
                <a:ext uri="{FF2B5EF4-FFF2-40B4-BE49-F238E27FC236}">
                  <a16:creationId xmlns:a16="http://schemas.microsoft.com/office/drawing/2014/main" id="{00000000-0008-0000-1A00-000007000000}"/>
                </a:ext>
              </a:extLst>
            </xdr:cNvPr>
            <xdr:cNvSpPr/>
          </xdr:nvSpPr>
          <xdr:spPr>
            <a:xfrm>
              <a:off x="11106525285" y="318135"/>
              <a:ext cx="5212080" cy="733425"/>
            </a:xfrm>
            <a:prstGeom prst="rect">
              <a:avLst/>
            </a:prstGeom>
            <a:no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en-US" sz="1200">
                  <a:solidFill>
                    <a:schemeClr val="bg1">
                      <a:lumMod val="65000"/>
                    </a:schemeClr>
                  </a:solidFill>
                  <a:latin typeface="Ebrima" panose="02000000000000000000" pitchFamily="2" charset="0"/>
                  <a:ea typeface="Ebrima" panose="02000000000000000000" pitchFamily="2" charset="0"/>
                  <a:cs typeface="Ebrima" panose="02000000000000000000" pitchFamily="2" charset="0"/>
                </a:rPr>
                <a:t>ANNUAL REPORT STATISTICAL APPENDIX</a:t>
              </a:r>
            </a:p>
          </xdr:txBody>
        </xdr:sp>
      </xdr:grpSp>
      <xdr:pic>
        <xdr:nvPicPr>
          <xdr:cNvPr id="5" name="Picture 4">
            <a:extLst>
              <a:ext uri="{FF2B5EF4-FFF2-40B4-BE49-F238E27FC236}">
                <a16:creationId xmlns:a16="http://schemas.microsoft.com/office/drawing/2014/main" id="{00000000-0008-0000-1A00-000005000000}"/>
              </a:ext>
            </a:extLst>
          </xdr:cNvPr>
          <xdr:cNvPicPr>
            <a:picLocks noChangeAspect="1"/>
          </xdr:cNvPicPr>
        </xdr:nvPicPr>
        <xdr:blipFill>
          <a:blip xmlns:r="http://schemas.openxmlformats.org/officeDocument/2006/relationships" r:embed="rId5"/>
          <a:stretch>
            <a:fillRect/>
          </a:stretch>
        </xdr:blipFill>
        <xdr:spPr>
          <a:xfrm>
            <a:off x="11100959755" y="228600"/>
            <a:ext cx="11827265" cy="634039"/>
          </a:xfrm>
          <a:prstGeom prst="rect">
            <a:avLst/>
          </a:prstGeom>
        </xdr:spPr>
      </xdr:pic>
    </xdr:grpSp>
    <xdr:clientData/>
  </xdr:twoCellAnchor>
  <xdr:twoCellAnchor>
    <xdr:from>
      <xdr:col>19</xdr:col>
      <xdr:colOff>283029</xdr:colOff>
      <xdr:row>0</xdr:row>
      <xdr:rowOff>65314</xdr:rowOff>
    </xdr:from>
    <xdr:to>
      <xdr:col>23</xdr:col>
      <xdr:colOff>341499</xdr:colOff>
      <xdr:row>4</xdr:row>
      <xdr:rowOff>142887</xdr:rowOff>
    </xdr:to>
    <xdr:pic>
      <xdr:nvPicPr>
        <xdr:cNvPr id="11" name="Picture 10">
          <a:hlinkClick xmlns:r="http://schemas.openxmlformats.org/officeDocument/2006/relationships" r:id="rId6"/>
          <a:extLst>
            <a:ext uri="{FF2B5EF4-FFF2-40B4-BE49-F238E27FC236}">
              <a16:creationId xmlns:a16="http://schemas.microsoft.com/office/drawing/2014/main" id="{00000000-0008-0000-1A00-00000B000000}"/>
            </a:ext>
          </a:extLst>
        </xdr:cNvPr>
        <xdr:cNvPicPr>
          <a:picLocks noChangeAspect="1"/>
        </xdr:cNvPicPr>
      </xdr:nvPicPr>
      <xdr:blipFill>
        <a:blip xmlns:r="http://schemas.openxmlformats.org/officeDocument/2006/relationships" r:embed="rId7"/>
        <a:stretch>
          <a:fillRect/>
        </a:stretch>
      </xdr:blipFill>
      <xdr:spPr>
        <a:xfrm>
          <a:off x="9851282181" y="65314"/>
          <a:ext cx="1910130" cy="809093"/>
        </a:xfrm>
        <a:prstGeom prst="rect">
          <a:avLst/>
        </a:prstGeom>
      </xdr:spPr>
    </xdr:pic>
    <xdr:clientData/>
  </xdr:twoCellAnchor>
  <xdr:twoCellAnchor editAs="oneCell">
    <xdr:from>
      <xdr:col>25</xdr:col>
      <xdr:colOff>0</xdr:colOff>
      <xdr:row>7</xdr:row>
      <xdr:rowOff>0</xdr:rowOff>
    </xdr:from>
    <xdr:to>
      <xdr:col>26</xdr:col>
      <xdr:colOff>51516</xdr:colOff>
      <xdr:row>10</xdr:row>
      <xdr:rowOff>172993</xdr:rowOff>
    </xdr:to>
    <xdr:pic>
      <xdr:nvPicPr>
        <xdr:cNvPr id="12" name="Picture 11">
          <a:hlinkClick xmlns:r="http://schemas.openxmlformats.org/officeDocument/2006/relationships" r:id="rId8"/>
          <a:extLst>
            <a:ext uri="{FF2B5EF4-FFF2-40B4-BE49-F238E27FC236}">
              <a16:creationId xmlns:a16="http://schemas.microsoft.com/office/drawing/2014/main" id="{00000000-0008-0000-1A00-00000C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9849737821" y="1280160"/>
          <a:ext cx="651419" cy="721633"/>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615221</xdr:colOff>
      <xdr:row>6</xdr:row>
      <xdr:rowOff>0</xdr:rowOff>
    </xdr:from>
    <xdr:to>
      <xdr:col>1</xdr:col>
      <xdr:colOff>1225684</xdr:colOff>
      <xdr:row>10</xdr:row>
      <xdr:rowOff>182</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67436316" y="1097280"/>
          <a:ext cx="610463" cy="731702"/>
        </a:xfrm>
        <a:prstGeom prst="rect">
          <a:avLst/>
        </a:prstGeom>
      </xdr:spPr>
    </xdr:pic>
    <xdr:clientData/>
  </xdr:twoCellAnchor>
  <xdr:twoCellAnchor editAs="oneCell">
    <xdr:from>
      <xdr:col>25</xdr:col>
      <xdr:colOff>242025</xdr:colOff>
      <xdr:row>6</xdr:row>
      <xdr:rowOff>0</xdr:rowOff>
    </xdr:from>
    <xdr:to>
      <xdr:col>26</xdr:col>
      <xdr:colOff>140153</xdr:colOff>
      <xdr:row>10</xdr:row>
      <xdr:rowOff>182</xdr:rowOff>
    </xdr:to>
    <xdr:pic>
      <xdr:nvPicPr>
        <xdr:cNvPr id="3" name="Picture 2">
          <a:hlinkClick xmlns:r="http://schemas.openxmlformats.org/officeDocument/2006/relationships" r:id="rId3"/>
          <a:extLst>
            <a:ext uri="{FF2B5EF4-FFF2-40B4-BE49-F238E27FC236}">
              <a16:creationId xmlns:a16="http://schemas.microsoft.com/office/drawing/2014/main" id="{00000000-0008-0000-1B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851544487" y="1097280"/>
          <a:ext cx="622028" cy="731702"/>
        </a:xfrm>
        <a:prstGeom prst="rect">
          <a:avLst/>
        </a:prstGeom>
      </xdr:spPr>
    </xdr:pic>
    <xdr:clientData/>
  </xdr:twoCellAnchor>
  <xdr:twoCellAnchor>
    <xdr:from>
      <xdr:col>0</xdr:col>
      <xdr:colOff>0</xdr:colOff>
      <xdr:row>0</xdr:row>
      <xdr:rowOff>0</xdr:rowOff>
    </xdr:from>
    <xdr:to>
      <xdr:col>20</xdr:col>
      <xdr:colOff>10282</xdr:colOff>
      <xdr:row>6</xdr:row>
      <xdr:rowOff>6531</xdr:rowOff>
    </xdr:to>
    <xdr:grpSp>
      <xdr:nvGrpSpPr>
        <xdr:cNvPr id="4" name="Group 3">
          <a:extLst>
            <a:ext uri="{FF2B5EF4-FFF2-40B4-BE49-F238E27FC236}">
              <a16:creationId xmlns:a16="http://schemas.microsoft.com/office/drawing/2014/main" id="{00000000-0008-0000-1B00-000004000000}"/>
            </a:ext>
          </a:extLst>
        </xdr:cNvPr>
        <xdr:cNvGrpSpPr/>
      </xdr:nvGrpSpPr>
      <xdr:grpSpPr>
        <a:xfrm>
          <a:off x="9578465790" y="0"/>
          <a:ext cx="15182246" cy="1149531"/>
          <a:chOff x="11100959755" y="0"/>
          <a:chExt cx="11864825" cy="1051560"/>
        </a:xfrm>
      </xdr:grpSpPr>
      <xdr:grpSp>
        <xdr:nvGrpSpPr>
          <xdr:cNvPr id="5" name="Group 4">
            <a:extLst>
              <a:ext uri="{FF2B5EF4-FFF2-40B4-BE49-F238E27FC236}">
                <a16:creationId xmlns:a16="http://schemas.microsoft.com/office/drawing/2014/main" id="{00000000-0008-0000-1B00-000005000000}"/>
              </a:ext>
            </a:extLst>
          </xdr:cNvPr>
          <xdr:cNvGrpSpPr/>
        </xdr:nvGrpSpPr>
        <xdr:grpSpPr>
          <a:xfrm>
            <a:off x="11101084614" y="0"/>
            <a:ext cx="11739966" cy="1051560"/>
            <a:chOff x="11101084614" y="0"/>
            <a:chExt cx="11739966" cy="1051560"/>
          </a:xfrm>
        </xdr:grpSpPr>
        <xdr:grpSp>
          <xdr:nvGrpSpPr>
            <xdr:cNvPr id="7" name="Group 6">
              <a:extLst>
                <a:ext uri="{FF2B5EF4-FFF2-40B4-BE49-F238E27FC236}">
                  <a16:creationId xmlns:a16="http://schemas.microsoft.com/office/drawing/2014/main" id="{00000000-0008-0000-1B00-000007000000}"/>
                </a:ext>
              </a:extLst>
            </xdr:cNvPr>
            <xdr:cNvGrpSpPr/>
          </xdr:nvGrpSpPr>
          <xdr:grpSpPr>
            <a:xfrm>
              <a:off x="11101084614" y="0"/>
              <a:ext cx="11739966" cy="655374"/>
              <a:chOff x="11224993294" y="0"/>
              <a:chExt cx="11153136" cy="672458"/>
            </a:xfrm>
          </xdr:grpSpPr>
          <xdr:pic>
            <xdr:nvPicPr>
              <xdr:cNvPr id="9" name="Picture 8">
                <a:extLst>
                  <a:ext uri="{FF2B5EF4-FFF2-40B4-BE49-F238E27FC236}">
                    <a16:creationId xmlns:a16="http://schemas.microsoft.com/office/drawing/2014/main" id="{00000000-0008-0000-1B00-000009000000}"/>
                  </a:ext>
                </a:extLst>
              </xdr:cNvPr>
              <xdr:cNvPicPr>
                <a:picLocks noChangeAspect="1"/>
              </xdr:cNvPicPr>
            </xdr:nvPicPr>
            <xdr:blipFill>
              <a:blip xmlns:r="http://schemas.openxmlformats.org/officeDocument/2006/relationships" r:embed="rId5"/>
              <a:stretch>
                <a:fillRect/>
              </a:stretch>
            </xdr:blipFill>
            <xdr:spPr>
              <a:xfrm>
                <a:off x="11224993294" y="0"/>
                <a:ext cx="11153136" cy="564532"/>
              </a:xfrm>
              <a:prstGeom prst="rect">
                <a:avLst/>
              </a:prstGeom>
            </xdr:spPr>
          </xdr:pic>
          <xdr:pic>
            <xdr:nvPicPr>
              <xdr:cNvPr id="10" name="Picture 9">
                <a:extLst>
                  <a:ext uri="{FF2B5EF4-FFF2-40B4-BE49-F238E27FC236}">
                    <a16:creationId xmlns:a16="http://schemas.microsoft.com/office/drawing/2014/main" id="{00000000-0008-0000-1B00-00000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1229266446" y="218649"/>
                <a:ext cx="2582718" cy="453809"/>
              </a:xfrm>
              <a:prstGeom prst="rect">
                <a:avLst/>
              </a:prstGeom>
            </xdr:spPr>
          </xdr:pic>
        </xdr:grpSp>
        <xdr:sp macro="" textlink="">
          <xdr:nvSpPr>
            <xdr:cNvPr id="8" name="Rectangle 7">
              <a:extLst>
                <a:ext uri="{FF2B5EF4-FFF2-40B4-BE49-F238E27FC236}">
                  <a16:creationId xmlns:a16="http://schemas.microsoft.com/office/drawing/2014/main" id="{00000000-0008-0000-1B00-000008000000}"/>
                </a:ext>
              </a:extLst>
            </xdr:cNvPr>
            <xdr:cNvSpPr/>
          </xdr:nvSpPr>
          <xdr:spPr>
            <a:xfrm>
              <a:off x="11106525285" y="318135"/>
              <a:ext cx="5212080" cy="733425"/>
            </a:xfrm>
            <a:prstGeom prst="rect">
              <a:avLst/>
            </a:prstGeom>
            <a:no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en-US" sz="1200">
                  <a:solidFill>
                    <a:schemeClr val="bg1">
                      <a:lumMod val="65000"/>
                    </a:schemeClr>
                  </a:solidFill>
                  <a:latin typeface="Ebrima" panose="02000000000000000000" pitchFamily="2" charset="0"/>
                  <a:ea typeface="Ebrima" panose="02000000000000000000" pitchFamily="2" charset="0"/>
                  <a:cs typeface="Ebrima" panose="02000000000000000000" pitchFamily="2" charset="0"/>
                </a:rPr>
                <a:t>ANNUAL REPORT STATISTICAL APPENDIX</a:t>
              </a:r>
            </a:p>
          </xdr:txBody>
        </xdr:sp>
      </xdr:grpSp>
      <xdr:pic>
        <xdr:nvPicPr>
          <xdr:cNvPr id="6" name="Picture 5">
            <a:extLst>
              <a:ext uri="{FF2B5EF4-FFF2-40B4-BE49-F238E27FC236}">
                <a16:creationId xmlns:a16="http://schemas.microsoft.com/office/drawing/2014/main" id="{00000000-0008-0000-1B00-000006000000}"/>
              </a:ext>
            </a:extLst>
          </xdr:cNvPr>
          <xdr:cNvPicPr>
            <a:picLocks noChangeAspect="1"/>
          </xdr:cNvPicPr>
        </xdr:nvPicPr>
        <xdr:blipFill>
          <a:blip xmlns:r="http://schemas.openxmlformats.org/officeDocument/2006/relationships" r:embed="rId7"/>
          <a:stretch>
            <a:fillRect/>
          </a:stretch>
        </xdr:blipFill>
        <xdr:spPr>
          <a:xfrm>
            <a:off x="11100959755" y="228600"/>
            <a:ext cx="11827265" cy="634039"/>
          </a:xfrm>
          <a:prstGeom prst="rect">
            <a:avLst/>
          </a:prstGeom>
        </xdr:spPr>
      </xdr:pic>
    </xdr:grpSp>
    <xdr:clientData/>
  </xdr:twoCellAnchor>
  <xdr:twoCellAnchor>
    <xdr:from>
      <xdr:col>19</xdr:col>
      <xdr:colOff>315686</xdr:colOff>
      <xdr:row>0</xdr:row>
      <xdr:rowOff>54428</xdr:rowOff>
    </xdr:from>
    <xdr:to>
      <xdr:col>23</xdr:col>
      <xdr:colOff>374156</xdr:colOff>
      <xdr:row>4</xdr:row>
      <xdr:rowOff>132001</xdr:rowOff>
    </xdr:to>
    <xdr:pic>
      <xdr:nvPicPr>
        <xdr:cNvPr id="12" name="Picture 11">
          <a:hlinkClick xmlns:r="http://schemas.openxmlformats.org/officeDocument/2006/relationships" r:id="rId8"/>
          <a:extLst>
            <a:ext uri="{FF2B5EF4-FFF2-40B4-BE49-F238E27FC236}">
              <a16:creationId xmlns:a16="http://schemas.microsoft.com/office/drawing/2014/main" id="{00000000-0008-0000-1B00-00000C000000}"/>
            </a:ext>
          </a:extLst>
        </xdr:cNvPr>
        <xdr:cNvPicPr>
          <a:picLocks noChangeAspect="1"/>
        </xdr:cNvPicPr>
      </xdr:nvPicPr>
      <xdr:blipFill>
        <a:blip xmlns:r="http://schemas.openxmlformats.org/officeDocument/2006/relationships" r:embed="rId9"/>
        <a:stretch>
          <a:fillRect/>
        </a:stretch>
      </xdr:blipFill>
      <xdr:spPr>
        <a:xfrm>
          <a:off x="9853466944" y="54428"/>
          <a:ext cx="2207310" cy="809093"/>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624746</xdr:colOff>
      <xdr:row>6</xdr:row>
      <xdr:rowOff>0</xdr:rowOff>
    </xdr:from>
    <xdr:to>
      <xdr:col>1</xdr:col>
      <xdr:colOff>1237590</xdr:colOff>
      <xdr:row>10</xdr:row>
      <xdr:rowOff>182</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64871710" y="1097280"/>
          <a:ext cx="612844" cy="731702"/>
        </a:xfrm>
        <a:prstGeom prst="rect">
          <a:avLst/>
        </a:prstGeom>
      </xdr:spPr>
    </xdr:pic>
    <xdr:clientData/>
  </xdr:twoCellAnchor>
  <xdr:twoCellAnchor editAs="oneCell">
    <xdr:from>
      <xdr:col>25</xdr:col>
      <xdr:colOff>242025</xdr:colOff>
      <xdr:row>6</xdr:row>
      <xdr:rowOff>0</xdr:rowOff>
    </xdr:from>
    <xdr:to>
      <xdr:col>26</xdr:col>
      <xdr:colOff>276226</xdr:colOff>
      <xdr:row>10</xdr:row>
      <xdr:rowOff>182</xdr:rowOff>
    </xdr:to>
    <xdr:pic>
      <xdr:nvPicPr>
        <xdr:cNvPr id="3" name="Picture 2">
          <a:hlinkClick xmlns:r="http://schemas.openxmlformats.org/officeDocument/2006/relationships" r:id="rId3"/>
          <a:extLst>
            <a:ext uri="{FF2B5EF4-FFF2-40B4-BE49-F238E27FC236}">
              <a16:creationId xmlns:a16="http://schemas.microsoft.com/office/drawing/2014/main" id="{00000000-0008-0000-1C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850219694" y="1097280"/>
          <a:ext cx="636181" cy="731702"/>
        </a:xfrm>
        <a:prstGeom prst="rect">
          <a:avLst/>
        </a:prstGeom>
      </xdr:spPr>
    </xdr:pic>
    <xdr:clientData/>
  </xdr:twoCellAnchor>
  <xdr:twoCellAnchor>
    <xdr:from>
      <xdr:col>0</xdr:col>
      <xdr:colOff>0</xdr:colOff>
      <xdr:row>0</xdr:row>
      <xdr:rowOff>0</xdr:rowOff>
    </xdr:from>
    <xdr:to>
      <xdr:col>20</xdr:col>
      <xdr:colOff>10282</xdr:colOff>
      <xdr:row>6</xdr:row>
      <xdr:rowOff>6531</xdr:rowOff>
    </xdr:to>
    <xdr:grpSp>
      <xdr:nvGrpSpPr>
        <xdr:cNvPr id="4" name="Group 3">
          <a:extLst>
            <a:ext uri="{FF2B5EF4-FFF2-40B4-BE49-F238E27FC236}">
              <a16:creationId xmlns:a16="http://schemas.microsoft.com/office/drawing/2014/main" id="{00000000-0008-0000-1C00-000004000000}"/>
            </a:ext>
          </a:extLst>
        </xdr:cNvPr>
        <xdr:cNvGrpSpPr/>
      </xdr:nvGrpSpPr>
      <xdr:grpSpPr>
        <a:xfrm>
          <a:off x="10096090575" y="0"/>
          <a:ext cx="14959996" cy="1095102"/>
          <a:chOff x="11100959755" y="0"/>
          <a:chExt cx="11864825" cy="1051560"/>
        </a:xfrm>
      </xdr:grpSpPr>
      <xdr:grpSp>
        <xdr:nvGrpSpPr>
          <xdr:cNvPr id="5" name="Group 4">
            <a:extLst>
              <a:ext uri="{FF2B5EF4-FFF2-40B4-BE49-F238E27FC236}">
                <a16:creationId xmlns:a16="http://schemas.microsoft.com/office/drawing/2014/main" id="{00000000-0008-0000-1C00-000005000000}"/>
              </a:ext>
            </a:extLst>
          </xdr:cNvPr>
          <xdr:cNvGrpSpPr/>
        </xdr:nvGrpSpPr>
        <xdr:grpSpPr>
          <a:xfrm>
            <a:off x="11101084614" y="0"/>
            <a:ext cx="11739966" cy="1051560"/>
            <a:chOff x="11101084614" y="0"/>
            <a:chExt cx="11739966" cy="1051560"/>
          </a:xfrm>
        </xdr:grpSpPr>
        <xdr:grpSp>
          <xdr:nvGrpSpPr>
            <xdr:cNvPr id="7" name="Group 6">
              <a:extLst>
                <a:ext uri="{FF2B5EF4-FFF2-40B4-BE49-F238E27FC236}">
                  <a16:creationId xmlns:a16="http://schemas.microsoft.com/office/drawing/2014/main" id="{00000000-0008-0000-1C00-000007000000}"/>
                </a:ext>
              </a:extLst>
            </xdr:cNvPr>
            <xdr:cNvGrpSpPr/>
          </xdr:nvGrpSpPr>
          <xdr:grpSpPr>
            <a:xfrm>
              <a:off x="11101084614" y="0"/>
              <a:ext cx="11739966" cy="655374"/>
              <a:chOff x="11224993294" y="0"/>
              <a:chExt cx="11153136" cy="672458"/>
            </a:xfrm>
          </xdr:grpSpPr>
          <xdr:pic>
            <xdr:nvPicPr>
              <xdr:cNvPr id="9" name="Picture 8">
                <a:extLst>
                  <a:ext uri="{FF2B5EF4-FFF2-40B4-BE49-F238E27FC236}">
                    <a16:creationId xmlns:a16="http://schemas.microsoft.com/office/drawing/2014/main" id="{00000000-0008-0000-1C00-000009000000}"/>
                  </a:ext>
                </a:extLst>
              </xdr:cNvPr>
              <xdr:cNvPicPr>
                <a:picLocks noChangeAspect="1"/>
              </xdr:cNvPicPr>
            </xdr:nvPicPr>
            <xdr:blipFill>
              <a:blip xmlns:r="http://schemas.openxmlformats.org/officeDocument/2006/relationships" r:embed="rId5"/>
              <a:stretch>
                <a:fillRect/>
              </a:stretch>
            </xdr:blipFill>
            <xdr:spPr>
              <a:xfrm>
                <a:off x="11224993294" y="0"/>
                <a:ext cx="11153136" cy="564532"/>
              </a:xfrm>
              <a:prstGeom prst="rect">
                <a:avLst/>
              </a:prstGeom>
            </xdr:spPr>
          </xdr:pic>
          <xdr:pic>
            <xdr:nvPicPr>
              <xdr:cNvPr id="10" name="Picture 9">
                <a:extLst>
                  <a:ext uri="{FF2B5EF4-FFF2-40B4-BE49-F238E27FC236}">
                    <a16:creationId xmlns:a16="http://schemas.microsoft.com/office/drawing/2014/main" id="{00000000-0008-0000-1C00-00000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1229266446" y="218649"/>
                <a:ext cx="2582718" cy="453809"/>
              </a:xfrm>
              <a:prstGeom prst="rect">
                <a:avLst/>
              </a:prstGeom>
            </xdr:spPr>
          </xdr:pic>
        </xdr:grpSp>
        <xdr:sp macro="" textlink="">
          <xdr:nvSpPr>
            <xdr:cNvPr id="8" name="Rectangle 7">
              <a:extLst>
                <a:ext uri="{FF2B5EF4-FFF2-40B4-BE49-F238E27FC236}">
                  <a16:creationId xmlns:a16="http://schemas.microsoft.com/office/drawing/2014/main" id="{00000000-0008-0000-1C00-000008000000}"/>
                </a:ext>
              </a:extLst>
            </xdr:cNvPr>
            <xdr:cNvSpPr/>
          </xdr:nvSpPr>
          <xdr:spPr>
            <a:xfrm>
              <a:off x="11106525285" y="318135"/>
              <a:ext cx="5212080" cy="733425"/>
            </a:xfrm>
            <a:prstGeom prst="rect">
              <a:avLst/>
            </a:prstGeom>
            <a:no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en-US" sz="1200">
                  <a:solidFill>
                    <a:schemeClr val="bg1">
                      <a:lumMod val="65000"/>
                    </a:schemeClr>
                  </a:solidFill>
                  <a:latin typeface="Ebrima" panose="02000000000000000000" pitchFamily="2" charset="0"/>
                  <a:ea typeface="Ebrima" panose="02000000000000000000" pitchFamily="2" charset="0"/>
                  <a:cs typeface="Ebrima" panose="02000000000000000000" pitchFamily="2" charset="0"/>
                </a:rPr>
                <a:t>ANNUAL REPORT STATISTICAL APPENDIX</a:t>
              </a:r>
            </a:p>
          </xdr:txBody>
        </xdr:sp>
      </xdr:grpSp>
      <xdr:pic>
        <xdr:nvPicPr>
          <xdr:cNvPr id="6" name="Picture 5">
            <a:extLst>
              <a:ext uri="{FF2B5EF4-FFF2-40B4-BE49-F238E27FC236}">
                <a16:creationId xmlns:a16="http://schemas.microsoft.com/office/drawing/2014/main" id="{00000000-0008-0000-1C00-000006000000}"/>
              </a:ext>
            </a:extLst>
          </xdr:cNvPr>
          <xdr:cNvPicPr>
            <a:picLocks noChangeAspect="1"/>
          </xdr:cNvPicPr>
        </xdr:nvPicPr>
        <xdr:blipFill>
          <a:blip xmlns:r="http://schemas.openxmlformats.org/officeDocument/2006/relationships" r:embed="rId7"/>
          <a:stretch>
            <a:fillRect/>
          </a:stretch>
        </xdr:blipFill>
        <xdr:spPr>
          <a:xfrm>
            <a:off x="11100959755" y="228600"/>
            <a:ext cx="11827265" cy="634039"/>
          </a:xfrm>
          <a:prstGeom prst="rect">
            <a:avLst/>
          </a:prstGeom>
        </xdr:spPr>
      </xdr:pic>
    </xdr:grpSp>
    <xdr:clientData/>
  </xdr:twoCellAnchor>
  <xdr:twoCellAnchor>
    <xdr:from>
      <xdr:col>19</xdr:col>
      <xdr:colOff>370114</xdr:colOff>
      <xdr:row>0</xdr:row>
      <xdr:rowOff>21772</xdr:rowOff>
    </xdr:from>
    <xdr:to>
      <xdr:col>23</xdr:col>
      <xdr:colOff>428584</xdr:colOff>
      <xdr:row>4</xdr:row>
      <xdr:rowOff>99345</xdr:rowOff>
    </xdr:to>
    <xdr:pic>
      <xdr:nvPicPr>
        <xdr:cNvPr id="12" name="Picture 11">
          <a:hlinkClick xmlns:r="http://schemas.openxmlformats.org/officeDocument/2006/relationships" r:id="rId8"/>
          <a:extLst>
            <a:ext uri="{FF2B5EF4-FFF2-40B4-BE49-F238E27FC236}">
              <a16:creationId xmlns:a16="http://schemas.microsoft.com/office/drawing/2014/main" id="{00000000-0008-0000-1C00-00000C000000}"/>
            </a:ext>
          </a:extLst>
        </xdr:cNvPr>
        <xdr:cNvPicPr>
          <a:picLocks noChangeAspect="1"/>
        </xdr:cNvPicPr>
      </xdr:nvPicPr>
      <xdr:blipFill>
        <a:blip xmlns:r="http://schemas.openxmlformats.org/officeDocument/2006/relationships" r:embed="rId9"/>
        <a:stretch>
          <a:fillRect/>
        </a:stretch>
      </xdr:blipFill>
      <xdr:spPr>
        <a:xfrm>
          <a:off x="9851987576" y="21772"/>
          <a:ext cx="1818690" cy="8090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605696</xdr:colOff>
      <xdr:row>6</xdr:row>
      <xdr:rowOff>0</xdr:rowOff>
    </xdr:from>
    <xdr:to>
      <xdr:col>2</xdr:col>
      <xdr:colOff>1721</xdr:colOff>
      <xdr:row>10</xdr:row>
      <xdr:rowOff>1815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64240679" y="1097280"/>
          <a:ext cx="599985" cy="733335"/>
        </a:xfrm>
        <a:prstGeom prst="rect">
          <a:avLst/>
        </a:prstGeom>
      </xdr:spPr>
    </xdr:pic>
    <xdr:clientData/>
  </xdr:twoCellAnchor>
  <xdr:twoCellAnchor editAs="oneCell">
    <xdr:from>
      <xdr:col>14</xdr:col>
      <xdr:colOff>242025</xdr:colOff>
      <xdr:row>5</xdr:row>
      <xdr:rowOff>171450</xdr:rowOff>
    </xdr:from>
    <xdr:to>
      <xdr:col>15</xdr:col>
      <xdr:colOff>276225</xdr:colOff>
      <xdr:row>9</xdr:row>
      <xdr:rowOff>167550</xdr:rowOff>
    </xdr:to>
    <xdr:pic>
      <xdr:nvPicPr>
        <xdr:cNvPr id="3" name="Picture 2">
          <a:hlinkClick xmlns:r="http://schemas.openxmlformats.org/officeDocument/2006/relationships" r:id="rId3"/>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853534395" y="1085850"/>
          <a:ext cx="636180" cy="727620"/>
        </a:xfrm>
        <a:prstGeom prst="rect">
          <a:avLst/>
        </a:prstGeom>
      </xdr:spPr>
    </xdr:pic>
    <xdr:clientData/>
  </xdr:twoCellAnchor>
  <xdr:twoCellAnchor>
    <xdr:from>
      <xdr:col>0</xdr:col>
      <xdr:colOff>0</xdr:colOff>
      <xdr:row>0</xdr:row>
      <xdr:rowOff>0</xdr:rowOff>
    </xdr:from>
    <xdr:to>
      <xdr:col>14</xdr:col>
      <xdr:colOff>4295</xdr:colOff>
      <xdr:row>6</xdr:row>
      <xdr:rowOff>0</xdr:rowOff>
    </xdr:to>
    <xdr:grpSp>
      <xdr:nvGrpSpPr>
        <xdr:cNvPr id="4" name="Group 3">
          <a:extLst>
            <a:ext uri="{FF2B5EF4-FFF2-40B4-BE49-F238E27FC236}">
              <a16:creationId xmlns:a16="http://schemas.microsoft.com/office/drawing/2014/main" id="{00000000-0008-0000-0200-000004000000}"/>
            </a:ext>
          </a:extLst>
        </xdr:cNvPr>
        <xdr:cNvGrpSpPr/>
      </xdr:nvGrpSpPr>
      <xdr:grpSpPr>
        <a:xfrm>
          <a:off x="9667299205" y="0"/>
          <a:ext cx="10767545" cy="1143000"/>
          <a:chOff x="11100959755" y="0"/>
          <a:chExt cx="11864825" cy="1051560"/>
        </a:xfrm>
      </xdr:grpSpPr>
      <xdr:grpSp>
        <xdr:nvGrpSpPr>
          <xdr:cNvPr id="5" name="Group 4">
            <a:extLst>
              <a:ext uri="{FF2B5EF4-FFF2-40B4-BE49-F238E27FC236}">
                <a16:creationId xmlns:a16="http://schemas.microsoft.com/office/drawing/2014/main" id="{00000000-0008-0000-0200-000005000000}"/>
              </a:ext>
            </a:extLst>
          </xdr:cNvPr>
          <xdr:cNvGrpSpPr/>
        </xdr:nvGrpSpPr>
        <xdr:grpSpPr>
          <a:xfrm>
            <a:off x="11101084614" y="0"/>
            <a:ext cx="11739966" cy="1051560"/>
            <a:chOff x="11101084614" y="0"/>
            <a:chExt cx="11739966" cy="1051560"/>
          </a:xfrm>
        </xdr:grpSpPr>
        <xdr:grpSp>
          <xdr:nvGrpSpPr>
            <xdr:cNvPr id="7" name="Group 6">
              <a:extLst>
                <a:ext uri="{FF2B5EF4-FFF2-40B4-BE49-F238E27FC236}">
                  <a16:creationId xmlns:a16="http://schemas.microsoft.com/office/drawing/2014/main" id="{00000000-0008-0000-0200-000007000000}"/>
                </a:ext>
              </a:extLst>
            </xdr:cNvPr>
            <xdr:cNvGrpSpPr/>
          </xdr:nvGrpSpPr>
          <xdr:grpSpPr>
            <a:xfrm>
              <a:off x="11101084614" y="0"/>
              <a:ext cx="11739966" cy="655374"/>
              <a:chOff x="11224993294" y="0"/>
              <a:chExt cx="11153136" cy="672458"/>
            </a:xfrm>
          </xdr:grpSpPr>
          <xdr:pic>
            <xdr:nvPicPr>
              <xdr:cNvPr id="9" name="Pictur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5"/>
              <a:stretch>
                <a:fillRect/>
              </a:stretch>
            </xdr:blipFill>
            <xdr:spPr>
              <a:xfrm>
                <a:off x="11224993294" y="0"/>
                <a:ext cx="11153136" cy="564532"/>
              </a:xfrm>
              <a:prstGeom prst="rect">
                <a:avLst/>
              </a:prstGeom>
            </xdr:spPr>
          </xdr:pic>
          <xdr:pic>
            <xdr:nvPicPr>
              <xdr:cNvPr id="10" name="Picture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1229266446" y="218649"/>
                <a:ext cx="2582718" cy="453809"/>
              </a:xfrm>
              <a:prstGeom prst="rect">
                <a:avLst/>
              </a:prstGeom>
            </xdr:spPr>
          </xdr:pic>
        </xdr:grpSp>
        <xdr:sp macro="" textlink="">
          <xdr:nvSpPr>
            <xdr:cNvPr id="8" name="Rectangle 7">
              <a:extLst>
                <a:ext uri="{FF2B5EF4-FFF2-40B4-BE49-F238E27FC236}">
                  <a16:creationId xmlns:a16="http://schemas.microsoft.com/office/drawing/2014/main" id="{00000000-0008-0000-0200-000008000000}"/>
                </a:ext>
              </a:extLst>
            </xdr:cNvPr>
            <xdr:cNvSpPr/>
          </xdr:nvSpPr>
          <xdr:spPr>
            <a:xfrm>
              <a:off x="11106525285" y="318135"/>
              <a:ext cx="5212080" cy="733425"/>
            </a:xfrm>
            <a:prstGeom prst="rect">
              <a:avLst/>
            </a:prstGeom>
            <a:no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en-US" sz="1200">
                  <a:solidFill>
                    <a:schemeClr val="bg1">
                      <a:lumMod val="65000"/>
                    </a:schemeClr>
                  </a:solidFill>
                  <a:latin typeface="Ebrima" panose="02000000000000000000" pitchFamily="2" charset="0"/>
                  <a:ea typeface="Ebrima" panose="02000000000000000000" pitchFamily="2" charset="0"/>
                  <a:cs typeface="Ebrima" panose="02000000000000000000" pitchFamily="2" charset="0"/>
                </a:rPr>
                <a:t>ANNUAL REPORT STATISTICAL APPENDIX</a:t>
              </a:r>
            </a:p>
          </xdr:txBody>
        </xdr:sp>
      </xdr:grpSp>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7"/>
          <a:stretch>
            <a:fillRect/>
          </a:stretch>
        </xdr:blipFill>
        <xdr:spPr>
          <a:xfrm>
            <a:off x="11100959755" y="228600"/>
            <a:ext cx="11827265" cy="634039"/>
          </a:xfrm>
          <a:prstGeom prst="rect">
            <a:avLst/>
          </a:prstGeom>
        </xdr:spPr>
      </xdr:pic>
    </xdr:grpSp>
    <xdr:clientData/>
  </xdr:twoCellAnchor>
  <xdr:twoCellAnchor>
    <xdr:from>
      <xdr:col>13</xdr:col>
      <xdr:colOff>228600</xdr:colOff>
      <xdr:row>0</xdr:row>
      <xdr:rowOff>7620</xdr:rowOff>
    </xdr:from>
    <xdr:to>
      <xdr:col>15</xdr:col>
      <xdr:colOff>280538</xdr:colOff>
      <xdr:row>4</xdr:row>
      <xdr:rowOff>80839</xdr:rowOff>
    </xdr:to>
    <xdr:pic>
      <xdr:nvPicPr>
        <xdr:cNvPr id="12" name="Picture 11">
          <a:hlinkClick xmlns:r="http://schemas.openxmlformats.org/officeDocument/2006/relationships" r:id="rId8"/>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9"/>
        <a:stretch>
          <a:fillRect/>
        </a:stretch>
      </xdr:blipFill>
      <xdr:spPr>
        <a:xfrm>
          <a:off x="9853530082" y="7620"/>
          <a:ext cx="1377818" cy="804739"/>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643796</xdr:colOff>
      <xdr:row>6</xdr:row>
      <xdr:rowOff>0</xdr:rowOff>
    </xdr:from>
    <xdr:to>
      <xdr:col>1</xdr:col>
      <xdr:colOff>1256640</xdr:colOff>
      <xdr:row>10</xdr:row>
      <xdr:rowOff>182</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67207240" y="1097280"/>
          <a:ext cx="612844" cy="731702"/>
        </a:xfrm>
        <a:prstGeom prst="rect">
          <a:avLst/>
        </a:prstGeom>
      </xdr:spPr>
    </xdr:pic>
    <xdr:clientData/>
  </xdr:twoCellAnchor>
  <xdr:twoCellAnchor editAs="oneCell">
    <xdr:from>
      <xdr:col>25</xdr:col>
      <xdr:colOff>247468</xdr:colOff>
      <xdr:row>6</xdr:row>
      <xdr:rowOff>0</xdr:rowOff>
    </xdr:from>
    <xdr:to>
      <xdr:col>26</xdr:col>
      <xdr:colOff>145598</xdr:colOff>
      <xdr:row>10</xdr:row>
      <xdr:rowOff>182</xdr:rowOff>
    </xdr:to>
    <xdr:pic>
      <xdr:nvPicPr>
        <xdr:cNvPr id="3" name="Picture 2">
          <a:hlinkClick xmlns:r="http://schemas.openxmlformats.org/officeDocument/2006/relationships" r:id="rId3"/>
          <a:extLst>
            <a:ext uri="{FF2B5EF4-FFF2-40B4-BE49-F238E27FC236}">
              <a16:creationId xmlns:a16="http://schemas.microsoft.com/office/drawing/2014/main" id="{00000000-0008-0000-1D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851432362" y="1097280"/>
          <a:ext cx="622030" cy="731702"/>
        </a:xfrm>
        <a:prstGeom prst="rect">
          <a:avLst/>
        </a:prstGeom>
      </xdr:spPr>
    </xdr:pic>
    <xdr:clientData/>
  </xdr:twoCellAnchor>
  <xdr:twoCellAnchor>
    <xdr:from>
      <xdr:col>0</xdr:col>
      <xdr:colOff>0</xdr:colOff>
      <xdr:row>0</xdr:row>
      <xdr:rowOff>0</xdr:rowOff>
    </xdr:from>
    <xdr:to>
      <xdr:col>20</xdr:col>
      <xdr:colOff>10282</xdr:colOff>
      <xdr:row>6</xdr:row>
      <xdr:rowOff>6531</xdr:rowOff>
    </xdr:to>
    <xdr:grpSp>
      <xdr:nvGrpSpPr>
        <xdr:cNvPr id="4" name="Group 3">
          <a:extLst>
            <a:ext uri="{FF2B5EF4-FFF2-40B4-BE49-F238E27FC236}">
              <a16:creationId xmlns:a16="http://schemas.microsoft.com/office/drawing/2014/main" id="{00000000-0008-0000-1D00-000004000000}"/>
            </a:ext>
          </a:extLst>
        </xdr:cNvPr>
        <xdr:cNvGrpSpPr/>
      </xdr:nvGrpSpPr>
      <xdr:grpSpPr>
        <a:xfrm>
          <a:off x="10070018156" y="0"/>
          <a:ext cx="15786063" cy="1117781"/>
          <a:chOff x="11100959755" y="0"/>
          <a:chExt cx="11864825" cy="1051560"/>
        </a:xfrm>
      </xdr:grpSpPr>
      <xdr:grpSp>
        <xdr:nvGrpSpPr>
          <xdr:cNvPr id="5" name="Group 4">
            <a:extLst>
              <a:ext uri="{FF2B5EF4-FFF2-40B4-BE49-F238E27FC236}">
                <a16:creationId xmlns:a16="http://schemas.microsoft.com/office/drawing/2014/main" id="{00000000-0008-0000-1D00-000005000000}"/>
              </a:ext>
            </a:extLst>
          </xdr:cNvPr>
          <xdr:cNvGrpSpPr/>
        </xdr:nvGrpSpPr>
        <xdr:grpSpPr>
          <a:xfrm>
            <a:off x="11101084614" y="0"/>
            <a:ext cx="11739966" cy="1051560"/>
            <a:chOff x="11101084614" y="0"/>
            <a:chExt cx="11739966" cy="1051560"/>
          </a:xfrm>
        </xdr:grpSpPr>
        <xdr:grpSp>
          <xdr:nvGrpSpPr>
            <xdr:cNvPr id="7" name="Group 6">
              <a:extLst>
                <a:ext uri="{FF2B5EF4-FFF2-40B4-BE49-F238E27FC236}">
                  <a16:creationId xmlns:a16="http://schemas.microsoft.com/office/drawing/2014/main" id="{00000000-0008-0000-1D00-000007000000}"/>
                </a:ext>
              </a:extLst>
            </xdr:cNvPr>
            <xdr:cNvGrpSpPr/>
          </xdr:nvGrpSpPr>
          <xdr:grpSpPr>
            <a:xfrm>
              <a:off x="11101084614" y="0"/>
              <a:ext cx="11739966" cy="655374"/>
              <a:chOff x="11224993294" y="0"/>
              <a:chExt cx="11153136" cy="672458"/>
            </a:xfrm>
          </xdr:grpSpPr>
          <xdr:pic>
            <xdr:nvPicPr>
              <xdr:cNvPr id="9" name="Picture 8">
                <a:extLst>
                  <a:ext uri="{FF2B5EF4-FFF2-40B4-BE49-F238E27FC236}">
                    <a16:creationId xmlns:a16="http://schemas.microsoft.com/office/drawing/2014/main" id="{00000000-0008-0000-1D00-000009000000}"/>
                  </a:ext>
                </a:extLst>
              </xdr:cNvPr>
              <xdr:cNvPicPr>
                <a:picLocks noChangeAspect="1"/>
              </xdr:cNvPicPr>
            </xdr:nvPicPr>
            <xdr:blipFill>
              <a:blip xmlns:r="http://schemas.openxmlformats.org/officeDocument/2006/relationships" r:embed="rId5"/>
              <a:stretch>
                <a:fillRect/>
              </a:stretch>
            </xdr:blipFill>
            <xdr:spPr>
              <a:xfrm>
                <a:off x="11224993294" y="0"/>
                <a:ext cx="11153136" cy="564532"/>
              </a:xfrm>
              <a:prstGeom prst="rect">
                <a:avLst/>
              </a:prstGeom>
            </xdr:spPr>
          </xdr:pic>
          <xdr:pic>
            <xdr:nvPicPr>
              <xdr:cNvPr id="10" name="Picture 9">
                <a:extLst>
                  <a:ext uri="{FF2B5EF4-FFF2-40B4-BE49-F238E27FC236}">
                    <a16:creationId xmlns:a16="http://schemas.microsoft.com/office/drawing/2014/main" id="{00000000-0008-0000-1D00-00000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1229266446" y="218649"/>
                <a:ext cx="2582718" cy="453809"/>
              </a:xfrm>
              <a:prstGeom prst="rect">
                <a:avLst/>
              </a:prstGeom>
            </xdr:spPr>
          </xdr:pic>
        </xdr:grpSp>
        <xdr:sp macro="" textlink="">
          <xdr:nvSpPr>
            <xdr:cNvPr id="8" name="Rectangle 7">
              <a:extLst>
                <a:ext uri="{FF2B5EF4-FFF2-40B4-BE49-F238E27FC236}">
                  <a16:creationId xmlns:a16="http://schemas.microsoft.com/office/drawing/2014/main" id="{00000000-0008-0000-1D00-000008000000}"/>
                </a:ext>
              </a:extLst>
            </xdr:cNvPr>
            <xdr:cNvSpPr/>
          </xdr:nvSpPr>
          <xdr:spPr>
            <a:xfrm>
              <a:off x="11106525285" y="318135"/>
              <a:ext cx="5212080" cy="733425"/>
            </a:xfrm>
            <a:prstGeom prst="rect">
              <a:avLst/>
            </a:prstGeom>
            <a:no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en-US" sz="1200">
                  <a:solidFill>
                    <a:schemeClr val="bg1">
                      <a:lumMod val="65000"/>
                    </a:schemeClr>
                  </a:solidFill>
                  <a:latin typeface="Ebrima" panose="02000000000000000000" pitchFamily="2" charset="0"/>
                  <a:ea typeface="Ebrima" panose="02000000000000000000" pitchFamily="2" charset="0"/>
                  <a:cs typeface="Ebrima" panose="02000000000000000000" pitchFamily="2" charset="0"/>
                </a:rPr>
                <a:t>ANNUAL REPORT STATISTICAL APPENDIX</a:t>
              </a:r>
            </a:p>
          </xdr:txBody>
        </xdr:sp>
      </xdr:grpSp>
      <xdr:pic>
        <xdr:nvPicPr>
          <xdr:cNvPr id="6" name="Picture 5">
            <a:extLst>
              <a:ext uri="{FF2B5EF4-FFF2-40B4-BE49-F238E27FC236}">
                <a16:creationId xmlns:a16="http://schemas.microsoft.com/office/drawing/2014/main" id="{00000000-0008-0000-1D00-000006000000}"/>
              </a:ext>
            </a:extLst>
          </xdr:cNvPr>
          <xdr:cNvPicPr>
            <a:picLocks noChangeAspect="1"/>
          </xdr:cNvPicPr>
        </xdr:nvPicPr>
        <xdr:blipFill>
          <a:blip xmlns:r="http://schemas.openxmlformats.org/officeDocument/2006/relationships" r:embed="rId7"/>
          <a:stretch>
            <a:fillRect/>
          </a:stretch>
        </xdr:blipFill>
        <xdr:spPr>
          <a:xfrm>
            <a:off x="11100959755" y="228600"/>
            <a:ext cx="11827265" cy="634039"/>
          </a:xfrm>
          <a:prstGeom prst="rect">
            <a:avLst/>
          </a:prstGeom>
        </xdr:spPr>
      </xdr:pic>
    </xdr:grpSp>
    <xdr:clientData/>
  </xdr:twoCellAnchor>
  <xdr:twoCellAnchor>
    <xdr:from>
      <xdr:col>19</xdr:col>
      <xdr:colOff>315685</xdr:colOff>
      <xdr:row>0</xdr:row>
      <xdr:rowOff>32657</xdr:rowOff>
    </xdr:from>
    <xdr:to>
      <xdr:col>23</xdr:col>
      <xdr:colOff>374155</xdr:colOff>
      <xdr:row>4</xdr:row>
      <xdr:rowOff>110230</xdr:rowOff>
    </xdr:to>
    <xdr:pic>
      <xdr:nvPicPr>
        <xdr:cNvPr id="12" name="Picture 11">
          <a:hlinkClick xmlns:r="http://schemas.openxmlformats.org/officeDocument/2006/relationships" r:id="rId8"/>
          <a:extLst>
            <a:ext uri="{FF2B5EF4-FFF2-40B4-BE49-F238E27FC236}">
              <a16:creationId xmlns:a16="http://schemas.microsoft.com/office/drawing/2014/main" id="{00000000-0008-0000-1D00-00000C000000}"/>
            </a:ext>
          </a:extLst>
        </xdr:cNvPr>
        <xdr:cNvPicPr>
          <a:picLocks noChangeAspect="1"/>
        </xdr:cNvPicPr>
      </xdr:nvPicPr>
      <xdr:blipFill>
        <a:blip xmlns:r="http://schemas.openxmlformats.org/officeDocument/2006/relationships" r:embed="rId9"/>
        <a:stretch>
          <a:fillRect/>
        </a:stretch>
      </xdr:blipFill>
      <xdr:spPr>
        <a:xfrm>
          <a:off x="9853360265" y="32657"/>
          <a:ext cx="2146350" cy="809093"/>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oneCellAnchor>
    <xdr:from>
      <xdr:col>0</xdr:col>
      <xdr:colOff>605696</xdr:colOff>
      <xdr:row>6</xdr:row>
      <xdr:rowOff>0</xdr:rowOff>
    </xdr:from>
    <xdr:ext cx="678221" cy="763815"/>
    <xdr:pic>
      <xdr:nvPicPr>
        <xdr:cNvPr id="2" name="Picture 1">
          <a:hlinkClick xmlns:r="http://schemas.openxmlformats.org/officeDocument/2006/relationships" r:id="rId1"/>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72178683" y="1097280"/>
          <a:ext cx="678221" cy="763815"/>
        </a:xfrm>
        <a:prstGeom prst="rect">
          <a:avLst/>
        </a:prstGeom>
      </xdr:spPr>
    </xdr:pic>
    <xdr:clientData/>
  </xdr:oneCellAnchor>
  <xdr:oneCellAnchor>
    <xdr:from>
      <xdr:col>12</xdr:col>
      <xdr:colOff>165825</xdr:colOff>
      <xdr:row>6</xdr:row>
      <xdr:rowOff>0</xdr:rowOff>
    </xdr:from>
    <xdr:ext cx="714957" cy="763815"/>
    <xdr:pic>
      <xdr:nvPicPr>
        <xdr:cNvPr id="3" name="Picture 2">
          <a:hlinkClick xmlns:r="http://schemas.openxmlformats.org/officeDocument/2006/relationships" r:id="rId3"/>
          <a:extLst>
            <a:ext uri="{FF2B5EF4-FFF2-40B4-BE49-F238E27FC236}">
              <a16:creationId xmlns:a16="http://schemas.microsoft.com/office/drawing/2014/main" id="{00000000-0008-0000-1E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857524698" y="1097280"/>
          <a:ext cx="714957" cy="763815"/>
        </a:xfrm>
        <a:prstGeom prst="rect">
          <a:avLst/>
        </a:prstGeom>
      </xdr:spPr>
    </xdr:pic>
    <xdr:clientData/>
  </xdr:oneCellAnchor>
  <xdr:twoCellAnchor>
    <xdr:from>
      <xdr:col>0</xdr:col>
      <xdr:colOff>0</xdr:colOff>
      <xdr:row>0</xdr:row>
      <xdr:rowOff>0</xdr:rowOff>
    </xdr:from>
    <xdr:to>
      <xdr:col>10</xdr:col>
      <xdr:colOff>671698</xdr:colOff>
      <xdr:row>5</xdr:row>
      <xdr:rowOff>86591</xdr:rowOff>
    </xdr:to>
    <xdr:grpSp>
      <xdr:nvGrpSpPr>
        <xdr:cNvPr id="4" name="Group 3">
          <a:extLst>
            <a:ext uri="{FF2B5EF4-FFF2-40B4-BE49-F238E27FC236}">
              <a16:creationId xmlns:a16="http://schemas.microsoft.com/office/drawing/2014/main" id="{00000000-0008-0000-1E00-000004000000}"/>
            </a:ext>
          </a:extLst>
        </xdr:cNvPr>
        <xdr:cNvGrpSpPr/>
      </xdr:nvGrpSpPr>
      <xdr:grpSpPr>
        <a:xfrm>
          <a:off x="10088652802" y="0"/>
          <a:ext cx="13466948" cy="1007341"/>
          <a:chOff x="11100959755" y="0"/>
          <a:chExt cx="11864825" cy="1051560"/>
        </a:xfrm>
      </xdr:grpSpPr>
      <xdr:grpSp>
        <xdr:nvGrpSpPr>
          <xdr:cNvPr id="5" name="Group 4">
            <a:extLst>
              <a:ext uri="{FF2B5EF4-FFF2-40B4-BE49-F238E27FC236}">
                <a16:creationId xmlns:a16="http://schemas.microsoft.com/office/drawing/2014/main" id="{00000000-0008-0000-1E00-000005000000}"/>
              </a:ext>
            </a:extLst>
          </xdr:cNvPr>
          <xdr:cNvGrpSpPr/>
        </xdr:nvGrpSpPr>
        <xdr:grpSpPr>
          <a:xfrm>
            <a:off x="11101084614" y="0"/>
            <a:ext cx="11739966" cy="1051560"/>
            <a:chOff x="11101084614" y="0"/>
            <a:chExt cx="11739966" cy="1051560"/>
          </a:xfrm>
        </xdr:grpSpPr>
        <xdr:grpSp>
          <xdr:nvGrpSpPr>
            <xdr:cNvPr id="7" name="Group 6">
              <a:extLst>
                <a:ext uri="{FF2B5EF4-FFF2-40B4-BE49-F238E27FC236}">
                  <a16:creationId xmlns:a16="http://schemas.microsoft.com/office/drawing/2014/main" id="{00000000-0008-0000-1E00-000007000000}"/>
                </a:ext>
              </a:extLst>
            </xdr:cNvPr>
            <xdr:cNvGrpSpPr/>
          </xdr:nvGrpSpPr>
          <xdr:grpSpPr>
            <a:xfrm>
              <a:off x="11101084614" y="0"/>
              <a:ext cx="11739966" cy="655374"/>
              <a:chOff x="11224993294" y="0"/>
              <a:chExt cx="11153136" cy="672458"/>
            </a:xfrm>
          </xdr:grpSpPr>
          <xdr:pic>
            <xdr:nvPicPr>
              <xdr:cNvPr id="9" name="Picture 8">
                <a:extLst>
                  <a:ext uri="{FF2B5EF4-FFF2-40B4-BE49-F238E27FC236}">
                    <a16:creationId xmlns:a16="http://schemas.microsoft.com/office/drawing/2014/main" id="{00000000-0008-0000-1E00-000009000000}"/>
                  </a:ext>
                </a:extLst>
              </xdr:cNvPr>
              <xdr:cNvPicPr>
                <a:picLocks noChangeAspect="1"/>
              </xdr:cNvPicPr>
            </xdr:nvPicPr>
            <xdr:blipFill>
              <a:blip xmlns:r="http://schemas.openxmlformats.org/officeDocument/2006/relationships" r:embed="rId5"/>
              <a:stretch>
                <a:fillRect/>
              </a:stretch>
            </xdr:blipFill>
            <xdr:spPr>
              <a:xfrm>
                <a:off x="11224993294" y="0"/>
                <a:ext cx="11153136" cy="564532"/>
              </a:xfrm>
              <a:prstGeom prst="rect">
                <a:avLst/>
              </a:prstGeom>
            </xdr:spPr>
          </xdr:pic>
          <xdr:pic>
            <xdr:nvPicPr>
              <xdr:cNvPr id="10" name="Picture 9">
                <a:extLst>
                  <a:ext uri="{FF2B5EF4-FFF2-40B4-BE49-F238E27FC236}">
                    <a16:creationId xmlns:a16="http://schemas.microsoft.com/office/drawing/2014/main" id="{00000000-0008-0000-1E00-00000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1229266446" y="218649"/>
                <a:ext cx="2582718" cy="453809"/>
              </a:xfrm>
              <a:prstGeom prst="rect">
                <a:avLst/>
              </a:prstGeom>
            </xdr:spPr>
          </xdr:pic>
        </xdr:grpSp>
        <xdr:sp macro="" textlink="">
          <xdr:nvSpPr>
            <xdr:cNvPr id="8" name="Rectangle 7">
              <a:extLst>
                <a:ext uri="{FF2B5EF4-FFF2-40B4-BE49-F238E27FC236}">
                  <a16:creationId xmlns:a16="http://schemas.microsoft.com/office/drawing/2014/main" id="{00000000-0008-0000-1E00-000008000000}"/>
                </a:ext>
              </a:extLst>
            </xdr:cNvPr>
            <xdr:cNvSpPr/>
          </xdr:nvSpPr>
          <xdr:spPr>
            <a:xfrm>
              <a:off x="11106525285" y="318135"/>
              <a:ext cx="5212080" cy="733425"/>
            </a:xfrm>
            <a:prstGeom prst="rect">
              <a:avLst/>
            </a:prstGeom>
            <a:no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en-US" sz="1200">
                  <a:solidFill>
                    <a:schemeClr val="bg1">
                      <a:lumMod val="65000"/>
                    </a:schemeClr>
                  </a:solidFill>
                  <a:latin typeface="Ebrima" panose="02000000000000000000" pitchFamily="2" charset="0"/>
                  <a:ea typeface="Ebrima" panose="02000000000000000000" pitchFamily="2" charset="0"/>
                  <a:cs typeface="Ebrima" panose="02000000000000000000" pitchFamily="2" charset="0"/>
                </a:rPr>
                <a:t>ANNUAL REPORT STATISTICAL APPENDIX</a:t>
              </a:r>
            </a:p>
          </xdr:txBody>
        </xdr:sp>
      </xdr:grpSp>
      <xdr:pic>
        <xdr:nvPicPr>
          <xdr:cNvPr id="6" name="Picture 5">
            <a:extLst>
              <a:ext uri="{FF2B5EF4-FFF2-40B4-BE49-F238E27FC236}">
                <a16:creationId xmlns:a16="http://schemas.microsoft.com/office/drawing/2014/main" id="{00000000-0008-0000-1E00-000006000000}"/>
              </a:ext>
            </a:extLst>
          </xdr:cNvPr>
          <xdr:cNvPicPr>
            <a:picLocks noChangeAspect="1"/>
          </xdr:cNvPicPr>
        </xdr:nvPicPr>
        <xdr:blipFill>
          <a:blip xmlns:r="http://schemas.openxmlformats.org/officeDocument/2006/relationships" r:embed="rId7"/>
          <a:stretch>
            <a:fillRect/>
          </a:stretch>
        </xdr:blipFill>
        <xdr:spPr>
          <a:xfrm>
            <a:off x="11100959755" y="228600"/>
            <a:ext cx="11827265" cy="634039"/>
          </a:xfrm>
          <a:prstGeom prst="rect">
            <a:avLst/>
          </a:prstGeom>
        </xdr:spPr>
      </xdr:pic>
    </xdr:grpSp>
    <xdr:clientData/>
  </xdr:twoCellAnchor>
  <xdr:twoCellAnchor>
    <xdr:from>
      <xdr:col>10</xdr:col>
      <xdr:colOff>212320</xdr:colOff>
      <xdr:row>0</xdr:row>
      <xdr:rowOff>543</xdr:rowOff>
    </xdr:from>
    <xdr:to>
      <xdr:col>11</xdr:col>
      <xdr:colOff>511660</xdr:colOff>
      <xdr:row>4</xdr:row>
      <xdr:rowOff>88606</xdr:rowOff>
    </xdr:to>
    <xdr:pic>
      <xdr:nvPicPr>
        <xdr:cNvPr id="12" name="Picture 11">
          <a:hlinkClick xmlns:r="http://schemas.openxmlformats.org/officeDocument/2006/relationships" r:id="rId8"/>
          <a:extLst>
            <a:ext uri="{FF2B5EF4-FFF2-40B4-BE49-F238E27FC236}">
              <a16:creationId xmlns:a16="http://schemas.microsoft.com/office/drawing/2014/main" id="{00000000-0008-0000-1E00-00000C000000}"/>
            </a:ext>
          </a:extLst>
        </xdr:cNvPr>
        <xdr:cNvPicPr>
          <a:picLocks noChangeAspect="1"/>
        </xdr:cNvPicPr>
      </xdr:nvPicPr>
      <xdr:blipFill>
        <a:blip xmlns:r="http://schemas.openxmlformats.org/officeDocument/2006/relationships" r:embed="rId9"/>
        <a:stretch>
          <a:fillRect/>
        </a:stretch>
      </xdr:blipFill>
      <xdr:spPr>
        <a:xfrm>
          <a:off x="9858960620" y="543"/>
          <a:ext cx="1366140" cy="819583"/>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oneCellAnchor>
    <xdr:from>
      <xdr:col>0</xdr:col>
      <xdr:colOff>605696</xdr:colOff>
      <xdr:row>6</xdr:row>
      <xdr:rowOff>0</xdr:rowOff>
    </xdr:from>
    <xdr:ext cx="618587" cy="763815"/>
    <xdr:pic>
      <xdr:nvPicPr>
        <xdr:cNvPr id="2" name="Picture 1">
          <a:hlinkClick xmlns:r="http://schemas.openxmlformats.org/officeDocument/2006/relationships" r:id="rId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66866217" y="1097280"/>
          <a:ext cx="618587" cy="763815"/>
        </a:xfrm>
        <a:prstGeom prst="rect">
          <a:avLst/>
        </a:prstGeom>
      </xdr:spPr>
    </xdr:pic>
    <xdr:clientData/>
  </xdr:oneCellAnchor>
  <xdr:oneCellAnchor>
    <xdr:from>
      <xdr:col>9</xdr:col>
      <xdr:colOff>242025</xdr:colOff>
      <xdr:row>6</xdr:row>
      <xdr:rowOff>0</xdr:rowOff>
    </xdr:from>
    <xdr:ext cx="628111" cy="763815"/>
    <xdr:pic>
      <xdr:nvPicPr>
        <xdr:cNvPr id="3" name="Picture 2">
          <a:hlinkClick xmlns:r="http://schemas.openxmlformats.org/officeDocument/2006/relationships" r:id="rId3"/>
          <a:extLst>
            <a:ext uri="{FF2B5EF4-FFF2-40B4-BE49-F238E27FC236}">
              <a16:creationId xmlns:a16="http://schemas.microsoft.com/office/drawing/2014/main" id="{00000000-0008-0000-1F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856780964" y="1097280"/>
          <a:ext cx="628111" cy="763815"/>
        </a:xfrm>
        <a:prstGeom prst="rect">
          <a:avLst/>
        </a:prstGeom>
      </xdr:spPr>
    </xdr:pic>
    <xdr:clientData/>
  </xdr:oneCellAnchor>
  <xdr:twoCellAnchor>
    <xdr:from>
      <xdr:col>0</xdr:col>
      <xdr:colOff>69274</xdr:colOff>
      <xdr:row>0</xdr:row>
      <xdr:rowOff>1</xdr:rowOff>
    </xdr:from>
    <xdr:to>
      <xdr:col>10</xdr:col>
      <xdr:colOff>531917</xdr:colOff>
      <xdr:row>5</xdr:row>
      <xdr:rowOff>68037</xdr:rowOff>
    </xdr:to>
    <xdr:grpSp>
      <xdr:nvGrpSpPr>
        <xdr:cNvPr id="4" name="Group 3">
          <a:extLst>
            <a:ext uri="{FF2B5EF4-FFF2-40B4-BE49-F238E27FC236}">
              <a16:creationId xmlns:a16="http://schemas.microsoft.com/office/drawing/2014/main" id="{00000000-0008-0000-1F00-000004000000}"/>
            </a:ext>
          </a:extLst>
        </xdr:cNvPr>
        <xdr:cNvGrpSpPr/>
      </xdr:nvGrpSpPr>
      <xdr:grpSpPr>
        <a:xfrm>
          <a:off x="10085211183" y="1"/>
          <a:ext cx="11771993" cy="988786"/>
          <a:chOff x="11100959755" y="0"/>
          <a:chExt cx="11864825" cy="1051560"/>
        </a:xfrm>
      </xdr:grpSpPr>
      <xdr:grpSp>
        <xdr:nvGrpSpPr>
          <xdr:cNvPr id="5" name="Group 4">
            <a:extLst>
              <a:ext uri="{FF2B5EF4-FFF2-40B4-BE49-F238E27FC236}">
                <a16:creationId xmlns:a16="http://schemas.microsoft.com/office/drawing/2014/main" id="{00000000-0008-0000-1F00-000005000000}"/>
              </a:ext>
            </a:extLst>
          </xdr:cNvPr>
          <xdr:cNvGrpSpPr/>
        </xdr:nvGrpSpPr>
        <xdr:grpSpPr>
          <a:xfrm>
            <a:off x="11101084614" y="0"/>
            <a:ext cx="11739966" cy="1051560"/>
            <a:chOff x="11101084614" y="0"/>
            <a:chExt cx="11739966" cy="1051560"/>
          </a:xfrm>
        </xdr:grpSpPr>
        <xdr:grpSp>
          <xdr:nvGrpSpPr>
            <xdr:cNvPr id="7" name="Group 6">
              <a:extLst>
                <a:ext uri="{FF2B5EF4-FFF2-40B4-BE49-F238E27FC236}">
                  <a16:creationId xmlns:a16="http://schemas.microsoft.com/office/drawing/2014/main" id="{00000000-0008-0000-1F00-000007000000}"/>
                </a:ext>
              </a:extLst>
            </xdr:cNvPr>
            <xdr:cNvGrpSpPr/>
          </xdr:nvGrpSpPr>
          <xdr:grpSpPr>
            <a:xfrm>
              <a:off x="11101084614" y="0"/>
              <a:ext cx="11739966" cy="655374"/>
              <a:chOff x="11224993294" y="0"/>
              <a:chExt cx="11153136" cy="672458"/>
            </a:xfrm>
          </xdr:grpSpPr>
          <xdr:pic>
            <xdr:nvPicPr>
              <xdr:cNvPr id="9" name="Picture 8">
                <a:extLst>
                  <a:ext uri="{FF2B5EF4-FFF2-40B4-BE49-F238E27FC236}">
                    <a16:creationId xmlns:a16="http://schemas.microsoft.com/office/drawing/2014/main" id="{00000000-0008-0000-1F00-000009000000}"/>
                  </a:ext>
                </a:extLst>
              </xdr:cNvPr>
              <xdr:cNvPicPr>
                <a:picLocks noChangeAspect="1"/>
              </xdr:cNvPicPr>
            </xdr:nvPicPr>
            <xdr:blipFill>
              <a:blip xmlns:r="http://schemas.openxmlformats.org/officeDocument/2006/relationships" r:embed="rId5"/>
              <a:stretch>
                <a:fillRect/>
              </a:stretch>
            </xdr:blipFill>
            <xdr:spPr>
              <a:xfrm>
                <a:off x="11224993294" y="0"/>
                <a:ext cx="11153136" cy="564532"/>
              </a:xfrm>
              <a:prstGeom prst="rect">
                <a:avLst/>
              </a:prstGeom>
            </xdr:spPr>
          </xdr:pic>
          <xdr:pic>
            <xdr:nvPicPr>
              <xdr:cNvPr id="10" name="Picture 9">
                <a:extLst>
                  <a:ext uri="{FF2B5EF4-FFF2-40B4-BE49-F238E27FC236}">
                    <a16:creationId xmlns:a16="http://schemas.microsoft.com/office/drawing/2014/main" id="{00000000-0008-0000-1F00-00000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1229266446" y="218649"/>
                <a:ext cx="2582718" cy="453809"/>
              </a:xfrm>
              <a:prstGeom prst="rect">
                <a:avLst/>
              </a:prstGeom>
            </xdr:spPr>
          </xdr:pic>
        </xdr:grpSp>
        <xdr:sp macro="" textlink="">
          <xdr:nvSpPr>
            <xdr:cNvPr id="8" name="Rectangle 7">
              <a:extLst>
                <a:ext uri="{FF2B5EF4-FFF2-40B4-BE49-F238E27FC236}">
                  <a16:creationId xmlns:a16="http://schemas.microsoft.com/office/drawing/2014/main" id="{00000000-0008-0000-1F00-000008000000}"/>
                </a:ext>
              </a:extLst>
            </xdr:cNvPr>
            <xdr:cNvSpPr/>
          </xdr:nvSpPr>
          <xdr:spPr>
            <a:xfrm>
              <a:off x="11106525285" y="318135"/>
              <a:ext cx="5212080" cy="733425"/>
            </a:xfrm>
            <a:prstGeom prst="rect">
              <a:avLst/>
            </a:prstGeom>
            <a:no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en-US" sz="1200">
                  <a:solidFill>
                    <a:schemeClr val="bg1">
                      <a:lumMod val="65000"/>
                    </a:schemeClr>
                  </a:solidFill>
                  <a:latin typeface="Ebrima" panose="02000000000000000000" pitchFamily="2" charset="0"/>
                  <a:ea typeface="Ebrima" panose="02000000000000000000" pitchFamily="2" charset="0"/>
                  <a:cs typeface="Ebrima" panose="02000000000000000000" pitchFamily="2" charset="0"/>
                </a:rPr>
                <a:t>ANNUAL REPORT STATISTICAL APPENDIX</a:t>
              </a:r>
            </a:p>
          </xdr:txBody>
        </xdr:sp>
      </xdr:grpSp>
      <xdr:pic>
        <xdr:nvPicPr>
          <xdr:cNvPr id="6" name="Picture 5">
            <a:extLst>
              <a:ext uri="{FF2B5EF4-FFF2-40B4-BE49-F238E27FC236}">
                <a16:creationId xmlns:a16="http://schemas.microsoft.com/office/drawing/2014/main" id="{00000000-0008-0000-1F00-000006000000}"/>
              </a:ext>
            </a:extLst>
          </xdr:cNvPr>
          <xdr:cNvPicPr>
            <a:picLocks noChangeAspect="1"/>
          </xdr:cNvPicPr>
        </xdr:nvPicPr>
        <xdr:blipFill>
          <a:blip xmlns:r="http://schemas.openxmlformats.org/officeDocument/2006/relationships" r:embed="rId7"/>
          <a:stretch>
            <a:fillRect/>
          </a:stretch>
        </xdr:blipFill>
        <xdr:spPr>
          <a:xfrm>
            <a:off x="11100959755" y="228600"/>
            <a:ext cx="11827265" cy="634039"/>
          </a:xfrm>
          <a:prstGeom prst="rect">
            <a:avLst/>
          </a:prstGeom>
        </xdr:spPr>
      </xdr:pic>
    </xdr:grpSp>
    <xdr:clientData/>
  </xdr:twoCellAnchor>
  <xdr:twoCellAnchor>
    <xdr:from>
      <xdr:col>10</xdr:col>
      <xdr:colOff>3266</xdr:colOff>
      <xdr:row>0</xdr:row>
      <xdr:rowOff>544</xdr:rowOff>
    </xdr:from>
    <xdr:to>
      <xdr:col>12</xdr:col>
      <xdr:colOff>55204</xdr:colOff>
      <xdr:row>4</xdr:row>
      <xdr:rowOff>73763</xdr:rowOff>
    </xdr:to>
    <xdr:pic>
      <xdr:nvPicPr>
        <xdr:cNvPr id="12" name="Picture 11">
          <a:hlinkClick xmlns:r="http://schemas.openxmlformats.org/officeDocument/2006/relationships" r:id="rId8"/>
          <a:extLst>
            <a:ext uri="{FF2B5EF4-FFF2-40B4-BE49-F238E27FC236}">
              <a16:creationId xmlns:a16="http://schemas.microsoft.com/office/drawing/2014/main" id="{00000000-0008-0000-1F00-00000C000000}"/>
            </a:ext>
          </a:extLst>
        </xdr:cNvPr>
        <xdr:cNvPicPr>
          <a:picLocks noChangeAspect="1"/>
        </xdr:cNvPicPr>
      </xdr:nvPicPr>
      <xdr:blipFill>
        <a:blip xmlns:r="http://schemas.openxmlformats.org/officeDocument/2006/relationships" r:embed="rId9"/>
        <a:stretch>
          <a:fillRect/>
        </a:stretch>
      </xdr:blipFill>
      <xdr:spPr>
        <a:xfrm>
          <a:off x="9855652796" y="544"/>
          <a:ext cx="1347338" cy="804739"/>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624746</xdr:colOff>
      <xdr:row>6</xdr:row>
      <xdr:rowOff>9525</xdr:rowOff>
    </xdr:from>
    <xdr:to>
      <xdr:col>2</xdr:col>
      <xdr:colOff>1721</xdr:colOff>
      <xdr:row>10</xdr:row>
      <xdr:rowOff>5625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64949339" y="1106805"/>
          <a:ext cx="603795" cy="727620"/>
        </a:xfrm>
        <a:prstGeom prst="rect">
          <a:avLst/>
        </a:prstGeom>
      </xdr:spPr>
    </xdr:pic>
    <xdr:clientData/>
  </xdr:twoCellAnchor>
  <xdr:twoCellAnchor editAs="oneCell">
    <xdr:from>
      <xdr:col>14</xdr:col>
      <xdr:colOff>242025</xdr:colOff>
      <xdr:row>5</xdr:row>
      <xdr:rowOff>171450</xdr:rowOff>
    </xdr:from>
    <xdr:to>
      <xdr:col>15</xdr:col>
      <xdr:colOff>276225</xdr:colOff>
      <xdr:row>9</xdr:row>
      <xdr:rowOff>167550</xdr:rowOff>
    </xdr:to>
    <xdr:pic>
      <xdr:nvPicPr>
        <xdr:cNvPr id="3" name="Picture 2">
          <a:hlinkClick xmlns:r="http://schemas.openxmlformats.org/officeDocument/2006/relationships" r:id="rId3"/>
          <a:extLst>
            <a:ext uri="{FF2B5EF4-FFF2-40B4-BE49-F238E27FC236}">
              <a16:creationId xmlns:a16="http://schemas.microsoft.com/office/drawing/2014/main" id="{00000000-0008-0000-20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853534395" y="1085850"/>
          <a:ext cx="636180" cy="727620"/>
        </a:xfrm>
        <a:prstGeom prst="rect">
          <a:avLst/>
        </a:prstGeom>
      </xdr:spPr>
    </xdr:pic>
    <xdr:clientData/>
  </xdr:twoCellAnchor>
  <xdr:twoCellAnchor>
    <xdr:from>
      <xdr:col>0</xdr:col>
      <xdr:colOff>0</xdr:colOff>
      <xdr:row>0</xdr:row>
      <xdr:rowOff>0</xdr:rowOff>
    </xdr:from>
    <xdr:to>
      <xdr:col>17</xdr:col>
      <xdr:colOff>221465</xdr:colOff>
      <xdr:row>6</xdr:row>
      <xdr:rowOff>0</xdr:rowOff>
    </xdr:to>
    <xdr:grpSp>
      <xdr:nvGrpSpPr>
        <xdr:cNvPr id="4" name="Group 3">
          <a:extLst>
            <a:ext uri="{FF2B5EF4-FFF2-40B4-BE49-F238E27FC236}">
              <a16:creationId xmlns:a16="http://schemas.microsoft.com/office/drawing/2014/main" id="{00000000-0008-0000-2000-000004000000}"/>
            </a:ext>
          </a:extLst>
        </xdr:cNvPr>
        <xdr:cNvGrpSpPr/>
      </xdr:nvGrpSpPr>
      <xdr:grpSpPr>
        <a:xfrm>
          <a:off x="9593358535" y="0"/>
          <a:ext cx="13385503" cy="1172308"/>
          <a:chOff x="11100959755" y="0"/>
          <a:chExt cx="11864825" cy="1051560"/>
        </a:xfrm>
      </xdr:grpSpPr>
      <xdr:grpSp>
        <xdr:nvGrpSpPr>
          <xdr:cNvPr id="5" name="Group 4">
            <a:extLst>
              <a:ext uri="{FF2B5EF4-FFF2-40B4-BE49-F238E27FC236}">
                <a16:creationId xmlns:a16="http://schemas.microsoft.com/office/drawing/2014/main" id="{00000000-0008-0000-2000-000005000000}"/>
              </a:ext>
            </a:extLst>
          </xdr:cNvPr>
          <xdr:cNvGrpSpPr/>
        </xdr:nvGrpSpPr>
        <xdr:grpSpPr>
          <a:xfrm>
            <a:off x="11101084614" y="0"/>
            <a:ext cx="11739966" cy="1051560"/>
            <a:chOff x="11101084614" y="0"/>
            <a:chExt cx="11739966" cy="1051560"/>
          </a:xfrm>
        </xdr:grpSpPr>
        <xdr:grpSp>
          <xdr:nvGrpSpPr>
            <xdr:cNvPr id="7" name="Group 6">
              <a:extLst>
                <a:ext uri="{FF2B5EF4-FFF2-40B4-BE49-F238E27FC236}">
                  <a16:creationId xmlns:a16="http://schemas.microsoft.com/office/drawing/2014/main" id="{00000000-0008-0000-2000-000007000000}"/>
                </a:ext>
              </a:extLst>
            </xdr:cNvPr>
            <xdr:cNvGrpSpPr/>
          </xdr:nvGrpSpPr>
          <xdr:grpSpPr>
            <a:xfrm>
              <a:off x="11101084614" y="0"/>
              <a:ext cx="11739966" cy="655374"/>
              <a:chOff x="11224993294" y="0"/>
              <a:chExt cx="11153136" cy="672458"/>
            </a:xfrm>
          </xdr:grpSpPr>
          <xdr:pic>
            <xdr:nvPicPr>
              <xdr:cNvPr id="9" name="Picture 8">
                <a:extLst>
                  <a:ext uri="{FF2B5EF4-FFF2-40B4-BE49-F238E27FC236}">
                    <a16:creationId xmlns:a16="http://schemas.microsoft.com/office/drawing/2014/main" id="{00000000-0008-0000-2000-000009000000}"/>
                  </a:ext>
                </a:extLst>
              </xdr:cNvPr>
              <xdr:cNvPicPr>
                <a:picLocks noChangeAspect="1"/>
              </xdr:cNvPicPr>
            </xdr:nvPicPr>
            <xdr:blipFill>
              <a:blip xmlns:r="http://schemas.openxmlformats.org/officeDocument/2006/relationships" r:embed="rId5"/>
              <a:stretch>
                <a:fillRect/>
              </a:stretch>
            </xdr:blipFill>
            <xdr:spPr>
              <a:xfrm>
                <a:off x="11224993294" y="0"/>
                <a:ext cx="11153136" cy="564532"/>
              </a:xfrm>
              <a:prstGeom prst="rect">
                <a:avLst/>
              </a:prstGeom>
            </xdr:spPr>
          </xdr:pic>
          <xdr:pic>
            <xdr:nvPicPr>
              <xdr:cNvPr id="10" name="Picture 9">
                <a:extLst>
                  <a:ext uri="{FF2B5EF4-FFF2-40B4-BE49-F238E27FC236}">
                    <a16:creationId xmlns:a16="http://schemas.microsoft.com/office/drawing/2014/main" id="{00000000-0008-0000-2000-00000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1229266446" y="218649"/>
                <a:ext cx="2582718" cy="453809"/>
              </a:xfrm>
              <a:prstGeom prst="rect">
                <a:avLst/>
              </a:prstGeom>
            </xdr:spPr>
          </xdr:pic>
        </xdr:grpSp>
        <xdr:sp macro="" textlink="">
          <xdr:nvSpPr>
            <xdr:cNvPr id="8" name="Rectangle 7">
              <a:extLst>
                <a:ext uri="{FF2B5EF4-FFF2-40B4-BE49-F238E27FC236}">
                  <a16:creationId xmlns:a16="http://schemas.microsoft.com/office/drawing/2014/main" id="{00000000-0008-0000-2000-000008000000}"/>
                </a:ext>
              </a:extLst>
            </xdr:cNvPr>
            <xdr:cNvSpPr/>
          </xdr:nvSpPr>
          <xdr:spPr>
            <a:xfrm>
              <a:off x="11106525285" y="318135"/>
              <a:ext cx="5212080" cy="733425"/>
            </a:xfrm>
            <a:prstGeom prst="rect">
              <a:avLst/>
            </a:prstGeom>
            <a:no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en-US" sz="1200">
                  <a:solidFill>
                    <a:schemeClr val="bg1">
                      <a:lumMod val="65000"/>
                    </a:schemeClr>
                  </a:solidFill>
                  <a:latin typeface="Ebrima" panose="02000000000000000000" pitchFamily="2" charset="0"/>
                  <a:ea typeface="Ebrima" panose="02000000000000000000" pitchFamily="2" charset="0"/>
                  <a:cs typeface="Ebrima" panose="02000000000000000000" pitchFamily="2" charset="0"/>
                </a:rPr>
                <a:t>ANNUAL REPORT STATISTICAL APPENDIX</a:t>
              </a:r>
            </a:p>
          </xdr:txBody>
        </xdr:sp>
      </xdr:grpSp>
      <xdr:pic>
        <xdr:nvPicPr>
          <xdr:cNvPr id="6" name="Picture 5">
            <a:extLst>
              <a:ext uri="{FF2B5EF4-FFF2-40B4-BE49-F238E27FC236}">
                <a16:creationId xmlns:a16="http://schemas.microsoft.com/office/drawing/2014/main" id="{00000000-0008-0000-2000-000006000000}"/>
              </a:ext>
            </a:extLst>
          </xdr:cNvPr>
          <xdr:cNvPicPr>
            <a:picLocks noChangeAspect="1"/>
          </xdr:cNvPicPr>
        </xdr:nvPicPr>
        <xdr:blipFill>
          <a:blip xmlns:r="http://schemas.openxmlformats.org/officeDocument/2006/relationships" r:embed="rId7"/>
          <a:stretch>
            <a:fillRect/>
          </a:stretch>
        </xdr:blipFill>
        <xdr:spPr>
          <a:xfrm>
            <a:off x="11100959755" y="228600"/>
            <a:ext cx="11827265" cy="634039"/>
          </a:xfrm>
          <a:prstGeom prst="rect">
            <a:avLst/>
          </a:prstGeom>
        </xdr:spPr>
      </xdr:pic>
    </xdr:grpSp>
    <xdr:clientData/>
  </xdr:twoCellAnchor>
  <xdr:twoCellAnchor>
    <xdr:from>
      <xdr:col>16</xdr:col>
      <xdr:colOff>518160</xdr:colOff>
      <xdr:row>0</xdr:row>
      <xdr:rowOff>53340</xdr:rowOff>
    </xdr:from>
    <xdr:to>
      <xdr:col>18</xdr:col>
      <xdr:colOff>570098</xdr:colOff>
      <xdr:row>4</xdr:row>
      <xdr:rowOff>126559</xdr:rowOff>
    </xdr:to>
    <xdr:pic>
      <xdr:nvPicPr>
        <xdr:cNvPr id="12" name="Picture 11">
          <a:hlinkClick xmlns:r="http://schemas.openxmlformats.org/officeDocument/2006/relationships" r:id="rId8"/>
          <a:extLst>
            <a:ext uri="{FF2B5EF4-FFF2-40B4-BE49-F238E27FC236}">
              <a16:creationId xmlns:a16="http://schemas.microsoft.com/office/drawing/2014/main" id="{00000000-0008-0000-2000-00000C000000}"/>
            </a:ext>
          </a:extLst>
        </xdr:cNvPr>
        <xdr:cNvPicPr>
          <a:picLocks noChangeAspect="1"/>
        </xdr:cNvPicPr>
      </xdr:nvPicPr>
      <xdr:blipFill>
        <a:blip xmlns:r="http://schemas.openxmlformats.org/officeDocument/2006/relationships" r:embed="rId9"/>
        <a:stretch>
          <a:fillRect/>
        </a:stretch>
      </xdr:blipFill>
      <xdr:spPr>
        <a:xfrm>
          <a:off x="9851434582" y="53340"/>
          <a:ext cx="1255898" cy="804739"/>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oneCellAnchor>
    <xdr:from>
      <xdr:col>0</xdr:col>
      <xdr:colOff>582706</xdr:colOff>
      <xdr:row>7</xdr:row>
      <xdr:rowOff>137499</xdr:rowOff>
    </xdr:from>
    <xdr:ext cx="588909" cy="727169"/>
    <xdr:pic>
      <xdr:nvPicPr>
        <xdr:cNvPr id="2" name="Picture 1">
          <a:hlinkClick xmlns:r="http://schemas.openxmlformats.org/officeDocument/2006/relationships" r:id="rId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70553625" y="1417659"/>
          <a:ext cx="588909" cy="727169"/>
        </a:xfrm>
        <a:prstGeom prst="rect">
          <a:avLst/>
        </a:prstGeom>
      </xdr:spPr>
    </xdr:pic>
    <xdr:clientData/>
  </xdr:oneCellAnchor>
  <xdr:oneCellAnchor>
    <xdr:from>
      <xdr:col>15</xdr:col>
      <xdr:colOff>637966</xdr:colOff>
      <xdr:row>7</xdr:row>
      <xdr:rowOff>160617</xdr:rowOff>
    </xdr:from>
    <xdr:ext cx="592588" cy="724647"/>
    <xdr:pic>
      <xdr:nvPicPr>
        <xdr:cNvPr id="3" name="Picture 2">
          <a:hlinkClick xmlns:r="http://schemas.openxmlformats.org/officeDocument/2006/relationships" r:id="rId3"/>
          <a:extLst>
            <a:ext uri="{FF2B5EF4-FFF2-40B4-BE49-F238E27FC236}">
              <a16:creationId xmlns:a16="http://schemas.microsoft.com/office/drawing/2014/main" id="{00000000-0008-0000-21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856862506" y="1440777"/>
          <a:ext cx="592588" cy="724647"/>
        </a:xfrm>
        <a:prstGeom prst="rect">
          <a:avLst/>
        </a:prstGeom>
      </xdr:spPr>
    </xdr:pic>
    <xdr:clientData/>
  </xdr:oneCellAnchor>
  <xdr:twoCellAnchor>
    <xdr:from>
      <xdr:col>0</xdr:col>
      <xdr:colOff>0</xdr:colOff>
      <xdr:row>0</xdr:row>
      <xdr:rowOff>0</xdr:rowOff>
    </xdr:from>
    <xdr:to>
      <xdr:col>14</xdr:col>
      <xdr:colOff>457437</xdr:colOff>
      <xdr:row>6</xdr:row>
      <xdr:rowOff>0</xdr:rowOff>
    </xdr:to>
    <xdr:grpSp>
      <xdr:nvGrpSpPr>
        <xdr:cNvPr id="4" name="Group 3">
          <a:extLst>
            <a:ext uri="{FF2B5EF4-FFF2-40B4-BE49-F238E27FC236}">
              <a16:creationId xmlns:a16="http://schemas.microsoft.com/office/drawing/2014/main" id="{00000000-0008-0000-2100-000004000000}"/>
            </a:ext>
          </a:extLst>
        </xdr:cNvPr>
        <xdr:cNvGrpSpPr/>
      </xdr:nvGrpSpPr>
      <xdr:grpSpPr>
        <a:xfrm>
          <a:off x="10032101799" y="0"/>
          <a:ext cx="13643025" cy="1120588"/>
          <a:chOff x="11100959755" y="0"/>
          <a:chExt cx="11864825" cy="1051560"/>
        </a:xfrm>
      </xdr:grpSpPr>
      <xdr:grpSp>
        <xdr:nvGrpSpPr>
          <xdr:cNvPr id="5" name="Group 4">
            <a:extLst>
              <a:ext uri="{FF2B5EF4-FFF2-40B4-BE49-F238E27FC236}">
                <a16:creationId xmlns:a16="http://schemas.microsoft.com/office/drawing/2014/main" id="{00000000-0008-0000-2100-000005000000}"/>
              </a:ext>
            </a:extLst>
          </xdr:cNvPr>
          <xdr:cNvGrpSpPr/>
        </xdr:nvGrpSpPr>
        <xdr:grpSpPr>
          <a:xfrm>
            <a:off x="11101084614" y="0"/>
            <a:ext cx="11739966" cy="1051560"/>
            <a:chOff x="11101084614" y="0"/>
            <a:chExt cx="11739966" cy="1051560"/>
          </a:xfrm>
        </xdr:grpSpPr>
        <xdr:grpSp>
          <xdr:nvGrpSpPr>
            <xdr:cNvPr id="7" name="Group 6">
              <a:extLst>
                <a:ext uri="{FF2B5EF4-FFF2-40B4-BE49-F238E27FC236}">
                  <a16:creationId xmlns:a16="http://schemas.microsoft.com/office/drawing/2014/main" id="{00000000-0008-0000-2100-000007000000}"/>
                </a:ext>
              </a:extLst>
            </xdr:cNvPr>
            <xdr:cNvGrpSpPr/>
          </xdr:nvGrpSpPr>
          <xdr:grpSpPr>
            <a:xfrm>
              <a:off x="11101084614" y="0"/>
              <a:ext cx="11739966" cy="655374"/>
              <a:chOff x="11224993294" y="0"/>
              <a:chExt cx="11153136" cy="672458"/>
            </a:xfrm>
          </xdr:grpSpPr>
          <xdr:pic>
            <xdr:nvPicPr>
              <xdr:cNvPr id="9" name="Picture 8">
                <a:extLst>
                  <a:ext uri="{FF2B5EF4-FFF2-40B4-BE49-F238E27FC236}">
                    <a16:creationId xmlns:a16="http://schemas.microsoft.com/office/drawing/2014/main" id="{00000000-0008-0000-2100-000009000000}"/>
                  </a:ext>
                </a:extLst>
              </xdr:cNvPr>
              <xdr:cNvPicPr>
                <a:picLocks noChangeAspect="1"/>
              </xdr:cNvPicPr>
            </xdr:nvPicPr>
            <xdr:blipFill>
              <a:blip xmlns:r="http://schemas.openxmlformats.org/officeDocument/2006/relationships" r:embed="rId5"/>
              <a:stretch>
                <a:fillRect/>
              </a:stretch>
            </xdr:blipFill>
            <xdr:spPr>
              <a:xfrm>
                <a:off x="11224993294" y="0"/>
                <a:ext cx="11153136" cy="564532"/>
              </a:xfrm>
              <a:prstGeom prst="rect">
                <a:avLst/>
              </a:prstGeom>
            </xdr:spPr>
          </xdr:pic>
          <xdr:pic>
            <xdr:nvPicPr>
              <xdr:cNvPr id="10" name="Picture 9">
                <a:extLst>
                  <a:ext uri="{FF2B5EF4-FFF2-40B4-BE49-F238E27FC236}">
                    <a16:creationId xmlns:a16="http://schemas.microsoft.com/office/drawing/2014/main" id="{00000000-0008-0000-2100-00000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1229266446" y="218649"/>
                <a:ext cx="2582718" cy="453809"/>
              </a:xfrm>
              <a:prstGeom prst="rect">
                <a:avLst/>
              </a:prstGeom>
            </xdr:spPr>
          </xdr:pic>
        </xdr:grpSp>
        <xdr:sp macro="" textlink="">
          <xdr:nvSpPr>
            <xdr:cNvPr id="8" name="Rectangle 7">
              <a:extLst>
                <a:ext uri="{FF2B5EF4-FFF2-40B4-BE49-F238E27FC236}">
                  <a16:creationId xmlns:a16="http://schemas.microsoft.com/office/drawing/2014/main" id="{00000000-0008-0000-2100-000008000000}"/>
                </a:ext>
              </a:extLst>
            </xdr:cNvPr>
            <xdr:cNvSpPr/>
          </xdr:nvSpPr>
          <xdr:spPr>
            <a:xfrm>
              <a:off x="11106525285" y="318135"/>
              <a:ext cx="5212080" cy="733425"/>
            </a:xfrm>
            <a:prstGeom prst="rect">
              <a:avLst/>
            </a:prstGeom>
            <a:no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en-US" sz="1200">
                  <a:solidFill>
                    <a:schemeClr val="bg1">
                      <a:lumMod val="65000"/>
                    </a:schemeClr>
                  </a:solidFill>
                  <a:latin typeface="Ebrima" panose="02000000000000000000" pitchFamily="2" charset="0"/>
                  <a:ea typeface="Ebrima" panose="02000000000000000000" pitchFamily="2" charset="0"/>
                  <a:cs typeface="Ebrima" panose="02000000000000000000" pitchFamily="2" charset="0"/>
                </a:rPr>
                <a:t>ANNUAL REPORT STATISTICAL APPENDIX</a:t>
              </a:r>
            </a:p>
          </xdr:txBody>
        </xdr:sp>
      </xdr:grpSp>
      <xdr:pic>
        <xdr:nvPicPr>
          <xdr:cNvPr id="6" name="Picture 5">
            <a:extLst>
              <a:ext uri="{FF2B5EF4-FFF2-40B4-BE49-F238E27FC236}">
                <a16:creationId xmlns:a16="http://schemas.microsoft.com/office/drawing/2014/main" id="{00000000-0008-0000-2100-000006000000}"/>
              </a:ext>
            </a:extLst>
          </xdr:cNvPr>
          <xdr:cNvPicPr>
            <a:picLocks noChangeAspect="1"/>
          </xdr:cNvPicPr>
        </xdr:nvPicPr>
        <xdr:blipFill>
          <a:blip xmlns:r="http://schemas.openxmlformats.org/officeDocument/2006/relationships" r:embed="rId7"/>
          <a:stretch>
            <a:fillRect/>
          </a:stretch>
        </xdr:blipFill>
        <xdr:spPr>
          <a:xfrm>
            <a:off x="11100959755" y="228600"/>
            <a:ext cx="11827265" cy="634039"/>
          </a:xfrm>
          <a:prstGeom prst="rect">
            <a:avLst/>
          </a:prstGeom>
        </xdr:spPr>
      </xdr:pic>
    </xdr:grpSp>
    <xdr:clientData/>
  </xdr:twoCellAnchor>
  <xdr:twoCellAnchor>
    <xdr:from>
      <xdr:col>14</xdr:col>
      <xdr:colOff>32953</xdr:colOff>
      <xdr:row>0</xdr:row>
      <xdr:rowOff>68580</xdr:rowOff>
    </xdr:from>
    <xdr:to>
      <xdr:col>15</xdr:col>
      <xdr:colOff>710820</xdr:colOff>
      <xdr:row>4</xdr:row>
      <xdr:rowOff>141798</xdr:rowOff>
    </xdr:to>
    <xdr:pic>
      <xdr:nvPicPr>
        <xdr:cNvPr id="12" name="Picture 11">
          <a:hlinkClick xmlns:r="http://schemas.openxmlformats.org/officeDocument/2006/relationships" r:id="rId8"/>
          <a:extLst>
            <a:ext uri="{FF2B5EF4-FFF2-40B4-BE49-F238E27FC236}">
              <a16:creationId xmlns:a16="http://schemas.microsoft.com/office/drawing/2014/main" id="{00000000-0008-0000-2100-00000C000000}"/>
            </a:ext>
          </a:extLst>
        </xdr:cNvPr>
        <xdr:cNvPicPr>
          <a:picLocks noChangeAspect="1"/>
        </xdr:cNvPicPr>
      </xdr:nvPicPr>
      <xdr:blipFill>
        <a:blip xmlns:r="http://schemas.openxmlformats.org/officeDocument/2006/relationships" r:embed="rId9"/>
        <a:stretch>
          <a:fillRect/>
        </a:stretch>
      </xdr:blipFill>
      <xdr:spPr>
        <a:xfrm>
          <a:off x="9857382240" y="68580"/>
          <a:ext cx="1401767" cy="804738"/>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615221</xdr:colOff>
      <xdr:row>6</xdr:row>
      <xdr:rowOff>0</xdr:rowOff>
    </xdr:from>
    <xdr:to>
      <xdr:col>2</xdr:col>
      <xdr:colOff>1721</xdr:colOff>
      <xdr:row>10</xdr:row>
      <xdr:rowOff>1815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64842659" y="1097280"/>
          <a:ext cx="605700" cy="733335"/>
        </a:xfrm>
        <a:prstGeom prst="rect">
          <a:avLst/>
        </a:prstGeom>
      </xdr:spPr>
    </xdr:pic>
    <xdr:clientData/>
  </xdr:twoCellAnchor>
  <xdr:twoCellAnchor editAs="oneCell">
    <xdr:from>
      <xdr:col>12</xdr:col>
      <xdr:colOff>371475</xdr:colOff>
      <xdr:row>6</xdr:row>
      <xdr:rowOff>0</xdr:rowOff>
    </xdr:from>
    <xdr:to>
      <xdr:col>13</xdr:col>
      <xdr:colOff>405675</xdr:colOff>
      <xdr:row>10</xdr:row>
      <xdr:rowOff>1815</xdr:rowOff>
    </xdr:to>
    <xdr:pic>
      <xdr:nvPicPr>
        <xdr:cNvPr id="3" name="Picture 2">
          <a:hlinkClick xmlns:r="http://schemas.openxmlformats.org/officeDocument/2006/relationships" r:id="rId3"/>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854608905" y="1097280"/>
          <a:ext cx="636180" cy="733335"/>
        </a:xfrm>
        <a:prstGeom prst="rect">
          <a:avLst/>
        </a:prstGeom>
      </xdr:spPr>
    </xdr:pic>
    <xdr:clientData/>
  </xdr:twoCellAnchor>
  <xdr:twoCellAnchor>
    <xdr:from>
      <xdr:col>0</xdr:col>
      <xdr:colOff>0</xdr:colOff>
      <xdr:row>0</xdr:row>
      <xdr:rowOff>0</xdr:rowOff>
    </xdr:from>
    <xdr:to>
      <xdr:col>14</xdr:col>
      <xdr:colOff>541505</xdr:colOff>
      <xdr:row>6</xdr:row>
      <xdr:rowOff>0</xdr:rowOff>
    </xdr:to>
    <xdr:grpSp>
      <xdr:nvGrpSpPr>
        <xdr:cNvPr id="4" name="Group 3">
          <a:extLst>
            <a:ext uri="{FF2B5EF4-FFF2-40B4-BE49-F238E27FC236}">
              <a16:creationId xmlns:a16="http://schemas.microsoft.com/office/drawing/2014/main" id="{00000000-0008-0000-2200-000004000000}"/>
            </a:ext>
          </a:extLst>
        </xdr:cNvPr>
        <xdr:cNvGrpSpPr/>
      </xdr:nvGrpSpPr>
      <xdr:grpSpPr>
        <a:xfrm>
          <a:off x="10134534745" y="0"/>
          <a:ext cx="12447755" cy="1095375"/>
          <a:chOff x="11100959755" y="0"/>
          <a:chExt cx="11864825" cy="1051560"/>
        </a:xfrm>
      </xdr:grpSpPr>
      <xdr:grpSp>
        <xdr:nvGrpSpPr>
          <xdr:cNvPr id="5" name="Group 4">
            <a:extLst>
              <a:ext uri="{FF2B5EF4-FFF2-40B4-BE49-F238E27FC236}">
                <a16:creationId xmlns:a16="http://schemas.microsoft.com/office/drawing/2014/main" id="{00000000-0008-0000-2200-000005000000}"/>
              </a:ext>
            </a:extLst>
          </xdr:cNvPr>
          <xdr:cNvGrpSpPr/>
        </xdr:nvGrpSpPr>
        <xdr:grpSpPr>
          <a:xfrm>
            <a:off x="11101084614" y="0"/>
            <a:ext cx="11739966" cy="1051560"/>
            <a:chOff x="11101084614" y="0"/>
            <a:chExt cx="11739966" cy="1051560"/>
          </a:xfrm>
        </xdr:grpSpPr>
        <xdr:grpSp>
          <xdr:nvGrpSpPr>
            <xdr:cNvPr id="7" name="Group 6">
              <a:extLst>
                <a:ext uri="{FF2B5EF4-FFF2-40B4-BE49-F238E27FC236}">
                  <a16:creationId xmlns:a16="http://schemas.microsoft.com/office/drawing/2014/main" id="{00000000-0008-0000-2200-000007000000}"/>
                </a:ext>
              </a:extLst>
            </xdr:cNvPr>
            <xdr:cNvGrpSpPr/>
          </xdr:nvGrpSpPr>
          <xdr:grpSpPr>
            <a:xfrm>
              <a:off x="11101084614" y="0"/>
              <a:ext cx="11739966" cy="655374"/>
              <a:chOff x="11224993294" y="0"/>
              <a:chExt cx="11153136" cy="672458"/>
            </a:xfrm>
          </xdr:grpSpPr>
          <xdr:pic>
            <xdr:nvPicPr>
              <xdr:cNvPr id="9" name="Picture 8">
                <a:extLst>
                  <a:ext uri="{FF2B5EF4-FFF2-40B4-BE49-F238E27FC236}">
                    <a16:creationId xmlns:a16="http://schemas.microsoft.com/office/drawing/2014/main" id="{00000000-0008-0000-2200-000009000000}"/>
                  </a:ext>
                </a:extLst>
              </xdr:cNvPr>
              <xdr:cNvPicPr>
                <a:picLocks noChangeAspect="1"/>
              </xdr:cNvPicPr>
            </xdr:nvPicPr>
            <xdr:blipFill>
              <a:blip xmlns:r="http://schemas.openxmlformats.org/officeDocument/2006/relationships" r:embed="rId5"/>
              <a:stretch>
                <a:fillRect/>
              </a:stretch>
            </xdr:blipFill>
            <xdr:spPr>
              <a:xfrm>
                <a:off x="11224993294" y="0"/>
                <a:ext cx="11153136" cy="564532"/>
              </a:xfrm>
              <a:prstGeom prst="rect">
                <a:avLst/>
              </a:prstGeom>
            </xdr:spPr>
          </xdr:pic>
          <xdr:pic>
            <xdr:nvPicPr>
              <xdr:cNvPr id="10" name="Picture 9">
                <a:extLst>
                  <a:ext uri="{FF2B5EF4-FFF2-40B4-BE49-F238E27FC236}">
                    <a16:creationId xmlns:a16="http://schemas.microsoft.com/office/drawing/2014/main" id="{00000000-0008-0000-2200-00000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1229266446" y="218649"/>
                <a:ext cx="2582718" cy="453809"/>
              </a:xfrm>
              <a:prstGeom prst="rect">
                <a:avLst/>
              </a:prstGeom>
            </xdr:spPr>
          </xdr:pic>
        </xdr:grpSp>
        <xdr:sp macro="" textlink="">
          <xdr:nvSpPr>
            <xdr:cNvPr id="8" name="Rectangle 7">
              <a:extLst>
                <a:ext uri="{FF2B5EF4-FFF2-40B4-BE49-F238E27FC236}">
                  <a16:creationId xmlns:a16="http://schemas.microsoft.com/office/drawing/2014/main" id="{00000000-0008-0000-2200-000008000000}"/>
                </a:ext>
              </a:extLst>
            </xdr:cNvPr>
            <xdr:cNvSpPr/>
          </xdr:nvSpPr>
          <xdr:spPr>
            <a:xfrm>
              <a:off x="11106525285" y="318135"/>
              <a:ext cx="5212080" cy="733425"/>
            </a:xfrm>
            <a:prstGeom prst="rect">
              <a:avLst/>
            </a:prstGeom>
            <a:no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en-US" sz="1200">
                  <a:solidFill>
                    <a:schemeClr val="bg1">
                      <a:lumMod val="65000"/>
                    </a:schemeClr>
                  </a:solidFill>
                  <a:latin typeface="Ebrima" panose="02000000000000000000" pitchFamily="2" charset="0"/>
                  <a:ea typeface="Ebrima" panose="02000000000000000000" pitchFamily="2" charset="0"/>
                  <a:cs typeface="Ebrima" panose="02000000000000000000" pitchFamily="2" charset="0"/>
                </a:rPr>
                <a:t>ANNUAL REPORT STATISTICAL APPENDIX</a:t>
              </a:r>
            </a:p>
          </xdr:txBody>
        </xdr:sp>
      </xdr:grpSp>
      <xdr:pic>
        <xdr:nvPicPr>
          <xdr:cNvPr id="6" name="Picture 5">
            <a:extLst>
              <a:ext uri="{FF2B5EF4-FFF2-40B4-BE49-F238E27FC236}">
                <a16:creationId xmlns:a16="http://schemas.microsoft.com/office/drawing/2014/main" id="{00000000-0008-0000-2200-000006000000}"/>
              </a:ext>
            </a:extLst>
          </xdr:cNvPr>
          <xdr:cNvPicPr>
            <a:picLocks noChangeAspect="1"/>
          </xdr:cNvPicPr>
        </xdr:nvPicPr>
        <xdr:blipFill>
          <a:blip xmlns:r="http://schemas.openxmlformats.org/officeDocument/2006/relationships" r:embed="rId7"/>
          <a:stretch>
            <a:fillRect/>
          </a:stretch>
        </xdr:blipFill>
        <xdr:spPr>
          <a:xfrm>
            <a:off x="11100959755" y="228600"/>
            <a:ext cx="11827265" cy="634039"/>
          </a:xfrm>
          <a:prstGeom prst="rect">
            <a:avLst/>
          </a:prstGeom>
        </xdr:spPr>
      </xdr:pic>
    </xdr:grpSp>
    <xdr:clientData/>
  </xdr:twoCellAnchor>
  <xdr:twoCellAnchor>
    <xdr:from>
      <xdr:col>14</xdr:col>
      <xdr:colOff>68580</xdr:colOff>
      <xdr:row>0</xdr:row>
      <xdr:rowOff>106680</xdr:rowOff>
    </xdr:from>
    <xdr:to>
      <xdr:col>16</xdr:col>
      <xdr:colOff>120518</xdr:colOff>
      <xdr:row>5</xdr:row>
      <xdr:rowOff>4639</xdr:rowOff>
    </xdr:to>
    <xdr:pic>
      <xdr:nvPicPr>
        <xdr:cNvPr id="12" name="Picture 11">
          <a:hlinkClick xmlns:r="http://schemas.openxmlformats.org/officeDocument/2006/relationships" r:id="rId8"/>
          <a:extLst>
            <a:ext uri="{FF2B5EF4-FFF2-40B4-BE49-F238E27FC236}">
              <a16:creationId xmlns:a16="http://schemas.microsoft.com/office/drawing/2014/main" id="{00000000-0008-0000-2200-00000C000000}"/>
            </a:ext>
          </a:extLst>
        </xdr:cNvPr>
        <xdr:cNvPicPr>
          <a:picLocks noChangeAspect="1"/>
        </xdr:cNvPicPr>
      </xdr:nvPicPr>
      <xdr:blipFill>
        <a:blip xmlns:r="http://schemas.openxmlformats.org/officeDocument/2006/relationships" r:embed="rId9"/>
        <a:stretch>
          <a:fillRect/>
        </a:stretch>
      </xdr:blipFill>
      <xdr:spPr>
        <a:xfrm>
          <a:off x="9853088122" y="106680"/>
          <a:ext cx="1255898" cy="812359"/>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oneCellAnchor>
    <xdr:from>
      <xdr:col>0</xdr:col>
      <xdr:colOff>605696</xdr:colOff>
      <xdr:row>6</xdr:row>
      <xdr:rowOff>0</xdr:rowOff>
    </xdr:from>
    <xdr:ext cx="618587" cy="763815"/>
    <xdr:pic>
      <xdr:nvPicPr>
        <xdr:cNvPr id="2" name="Picture 1">
          <a:hlinkClick xmlns:r="http://schemas.openxmlformats.org/officeDocument/2006/relationships" r:id="rId1"/>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68100657" y="1097280"/>
          <a:ext cx="618587" cy="763815"/>
        </a:xfrm>
        <a:prstGeom prst="rect">
          <a:avLst/>
        </a:prstGeom>
      </xdr:spPr>
    </xdr:pic>
    <xdr:clientData/>
  </xdr:oneCellAnchor>
  <xdr:oneCellAnchor>
    <xdr:from>
      <xdr:col>13</xdr:col>
      <xdr:colOff>242025</xdr:colOff>
      <xdr:row>6</xdr:row>
      <xdr:rowOff>0</xdr:rowOff>
    </xdr:from>
    <xdr:ext cx="628110" cy="763815"/>
    <xdr:pic>
      <xdr:nvPicPr>
        <xdr:cNvPr id="3" name="Picture 2">
          <a:hlinkClick xmlns:r="http://schemas.openxmlformats.org/officeDocument/2006/relationships" r:id="rId3"/>
          <a:extLst>
            <a:ext uri="{FF2B5EF4-FFF2-40B4-BE49-F238E27FC236}">
              <a16:creationId xmlns:a16="http://schemas.microsoft.com/office/drawing/2014/main" id="{00000000-0008-0000-23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854144445" y="1097280"/>
          <a:ext cx="628110" cy="763815"/>
        </a:xfrm>
        <a:prstGeom prst="rect">
          <a:avLst/>
        </a:prstGeom>
      </xdr:spPr>
    </xdr:pic>
    <xdr:clientData/>
  </xdr:oneCellAnchor>
  <xdr:twoCellAnchor>
    <xdr:from>
      <xdr:col>0</xdr:col>
      <xdr:colOff>0</xdr:colOff>
      <xdr:row>0</xdr:row>
      <xdr:rowOff>0</xdr:rowOff>
    </xdr:from>
    <xdr:to>
      <xdr:col>15</xdr:col>
      <xdr:colOff>114785</xdr:colOff>
      <xdr:row>7</xdr:row>
      <xdr:rowOff>0</xdr:rowOff>
    </xdr:to>
    <xdr:grpSp>
      <xdr:nvGrpSpPr>
        <xdr:cNvPr id="4" name="Group 3">
          <a:extLst>
            <a:ext uri="{FF2B5EF4-FFF2-40B4-BE49-F238E27FC236}">
              <a16:creationId xmlns:a16="http://schemas.microsoft.com/office/drawing/2014/main" id="{00000000-0008-0000-2300-000004000000}"/>
            </a:ext>
          </a:extLst>
        </xdr:cNvPr>
        <xdr:cNvGrpSpPr/>
      </xdr:nvGrpSpPr>
      <xdr:grpSpPr>
        <a:xfrm>
          <a:off x="10047723048" y="0"/>
          <a:ext cx="15933341" cy="1284111"/>
          <a:chOff x="11100959755" y="0"/>
          <a:chExt cx="11864825" cy="1051560"/>
        </a:xfrm>
      </xdr:grpSpPr>
      <xdr:grpSp>
        <xdr:nvGrpSpPr>
          <xdr:cNvPr id="5" name="Group 4">
            <a:extLst>
              <a:ext uri="{FF2B5EF4-FFF2-40B4-BE49-F238E27FC236}">
                <a16:creationId xmlns:a16="http://schemas.microsoft.com/office/drawing/2014/main" id="{00000000-0008-0000-2300-000005000000}"/>
              </a:ext>
            </a:extLst>
          </xdr:cNvPr>
          <xdr:cNvGrpSpPr/>
        </xdr:nvGrpSpPr>
        <xdr:grpSpPr>
          <a:xfrm>
            <a:off x="11101084614" y="0"/>
            <a:ext cx="11739966" cy="1051560"/>
            <a:chOff x="11101084614" y="0"/>
            <a:chExt cx="11739966" cy="1051560"/>
          </a:xfrm>
        </xdr:grpSpPr>
        <xdr:grpSp>
          <xdr:nvGrpSpPr>
            <xdr:cNvPr id="7" name="Group 6">
              <a:extLst>
                <a:ext uri="{FF2B5EF4-FFF2-40B4-BE49-F238E27FC236}">
                  <a16:creationId xmlns:a16="http://schemas.microsoft.com/office/drawing/2014/main" id="{00000000-0008-0000-2300-000007000000}"/>
                </a:ext>
              </a:extLst>
            </xdr:cNvPr>
            <xdr:cNvGrpSpPr/>
          </xdr:nvGrpSpPr>
          <xdr:grpSpPr>
            <a:xfrm>
              <a:off x="11101084614" y="0"/>
              <a:ext cx="11739966" cy="655374"/>
              <a:chOff x="11224993294" y="0"/>
              <a:chExt cx="11153136" cy="672458"/>
            </a:xfrm>
          </xdr:grpSpPr>
          <xdr:pic>
            <xdr:nvPicPr>
              <xdr:cNvPr id="9" name="Picture 8">
                <a:extLst>
                  <a:ext uri="{FF2B5EF4-FFF2-40B4-BE49-F238E27FC236}">
                    <a16:creationId xmlns:a16="http://schemas.microsoft.com/office/drawing/2014/main" id="{00000000-0008-0000-2300-000009000000}"/>
                  </a:ext>
                </a:extLst>
              </xdr:cNvPr>
              <xdr:cNvPicPr>
                <a:picLocks noChangeAspect="1"/>
              </xdr:cNvPicPr>
            </xdr:nvPicPr>
            <xdr:blipFill>
              <a:blip xmlns:r="http://schemas.openxmlformats.org/officeDocument/2006/relationships" r:embed="rId5"/>
              <a:stretch>
                <a:fillRect/>
              </a:stretch>
            </xdr:blipFill>
            <xdr:spPr>
              <a:xfrm>
                <a:off x="11224993294" y="0"/>
                <a:ext cx="11153136" cy="564532"/>
              </a:xfrm>
              <a:prstGeom prst="rect">
                <a:avLst/>
              </a:prstGeom>
            </xdr:spPr>
          </xdr:pic>
          <xdr:pic>
            <xdr:nvPicPr>
              <xdr:cNvPr id="10" name="Picture 9">
                <a:extLst>
                  <a:ext uri="{FF2B5EF4-FFF2-40B4-BE49-F238E27FC236}">
                    <a16:creationId xmlns:a16="http://schemas.microsoft.com/office/drawing/2014/main" id="{00000000-0008-0000-2300-00000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1229266446" y="218649"/>
                <a:ext cx="2582718" cy="453809"/>
              </a:xfrm>
              <a:prstGeom prst="rect">
                <a:avLst/>
              </a:prstGeom>
            </xdr:spPr>
          </xdr:pic>
        </xdr:grpSp>
        <xdr:sp macro="" textlink="">
          <xdr:nvSpPr>
            <xdr:cNvPr id="8" name="Rectangle 7">
              <a:extLst>
                <a:ext uri="{FF2B5EF4-FFF2-40B4-BE49-F238E27FC236}">
                  <a16:creationId xmlns:a16="http://schemas.microsoft.com/office/drawing/2014/main" id="{00000000-0008-0000-2300-000008000000}"/>
                </a:ext>
              </a:extLst>
            </xdr:cNvPr>
            <xdr:cNvSpPr/>
          </xdr:nvSpPr>
          <xdr:spPr>
            <a:xfrm>
              <a:off x="11106525285" y="318135"/>
              <a:ext cx="5212080" cy="733425"/>
            </a:xfrm>
            <a:prstGeom prst="rect">
              <a:avLst/>
            </a:prstGeom>
            <a:no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en-US" sz="1200">
                  <a:solidFill>
                    <a:schemeClr val="bg1">
                      <a:lumMod val="65000"/>
                    </a:schemeClr>
                  </a:solidFill>
                  <a:latin typeface="Ebrima" panose="02000000000000000000" pitchFamily="2" charset="0"/>
                  <a:ea typeface="Ebrima" panose="02000000000000000000" pitchFamily="2" charset="0"/>
                  <a:cs typeface="Ebrima" panose="02000000000000000000" pitchFamily="2" charset="0"/>
                </a:rPr>
                <a:t>ANNUAL REPORT STATISTICAL APPENDIX</a:t>
              </a:r>
            </a:p>
          </xdr:txBody>
        </xdr:sp>
      </xdr:grpSp>
      <xdr:pic>
        <xdr:nvPicPr>
          <xdr:cNvPr id="6" name="Picture 5">
            <a:extLst>
              <a:ext uri="{FF2B5EF4-FFF2-40B4-BE49-F238E27FC236}">
                <a16:creationId xmlns:a16="http://schemas.microsoft.com/office/drawing/2014/main" id="{00000000-0008-0000-2300-000006000000}"/>
              </a:ext>
            </a:extLst>
          </xdr:cNvPr>
          <xdr:cNvPicPr>
            <a:picLocks noChangeAspect="1"/>
          </xdr:cNvPicPr>
        </xdr:nvPicPr>
        <xdr:blipFill>
          <a:blip xmlns:r="http://schemas.openxmlformats.org/officeDocument/2006/relationships" r:embed="rId7"/>
          <a:stretch>
            <a:fillRect/>
          </a:stretch>
        </xdr:blipFill>
        <xdr:spPr>
          <a:xfrm>
            <a:off x="11100959755" y="228600"/>
            <a:ext cx="11827265" cy="634039"/>
          </a:xfrm>
          <a:prstGeom prst="rect">
            <a:avLst/>
          </a:prstGeom>
        </xdr:spPr>
      </xdr:pic>
    </xdr:grpSp>
    <xdr:clientData/>
  </xdr:twoCellAnchor>
  <xdr:twoCellAnchor>
    <xdr:from>
      <xdr:col>14</xdr:col>
      <xdr:colOff>411480</xdr:colOff>
      <xdr:row>0</xdr:row>
      <xdr:rowOff>68580</xdr:rowOff>
    </xdr:from>
    <xdr:to>
      <xdr:col>16</xdr:col>
      <xdr:colOff>463418</xdr:colOff>
      <xdr:row>4</xdr:row>
      <xdr:rowOff>141799</xdr:rowOff>
    </xdr:to>
    <xdr:pic>
      <xdr:nvPicPr>
        <xdr:cNvPr id="12" name="Picture 11">
          <a:hlinkClick xmlns:r="http://schemas.openxmlformats.org/officeDocument/2006/relationships" r:id="rId8"/>
          <a:extLst>
            <a:ext uri="{FF2B5EF4-FFF2-40B4-BE49-F238E27FC236}">
              <a16:creationId xmlns:a16="http://schemas.microsoft.com/office/drawing/2014/main" id="{00000000-0008-0000-2300-00000C000000}"/>
            </a:ext>
          </a:extLst>
        </xdr:cNvPr>
        <xdr:cNvPicPr>
          <a:picLocks noChangeAspect="1"/>
        </xdr:cNvPicPr>
      </xdr:nvPicPr>
      <xdr:blipFill>
        <a:blip xmlns:r="http://schemas.openxmlformats.org/officeDocument/2006/relationships" r:embed="rId9"/>
        <a:stretch>
          <a:fillRect/>
        </a:stretch>
      </xdr:blipFill>
      <xdr:spPr>
        <a:xfrm>
          <a:off x="9852745222" y="68580"/>
          <a:ext cx="1255898" cy="804739"/>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615221</xdr:colOff>
      <xdr:row>6</xdr:row>
      <xdr:rowOff>0</xdr:rowOff>
    </xdr:from>
    <xdr:to>
      <xdr:col>2</xdr:col>
      <xdr:colOff>1721</xdr:colOff>
      <xdr:row>10</xdr:row>
      <xdr:rowOff>1815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64751219" y="1097280"/>
          <a:ext cx="605700" cy="733335"/>
        </a:xfrm>
        <a:prstGeom prst="rect">
          <a:avLst/>
        </a:prstGeom>
      </xdr:spPr>
    </xdr:pic>
    <xdr:clientData/>
  </xdr:twoCellAnchor>
  <xdr:twoCellAnchor editAs="oneCell">
    <xdr:from>
      <xdr:col>10</xdr:col>
      <xdr:colOff>232500</xdr:colOff>
      <xdr:row>6</xdr:row>
      <xdr:rowOff>0</xdr:rowOff>
    </xdr:from>
    <xdr:to>
      <xdr:col>11</xdr:col>
      <xdr:colOff>266700</xdr:colOff>
      <xdr:row>10</xdr:row>
      <xdr:rowOff>1815</xdr:rowOff>
    </xdr:to>
    <xdr:pic>
      <xdr:nvPicPr>
        <xdr:cNvPr id="3" name="Picture 2">
          <a:hlinkClick xmlns:r="http://schemas.openxmlformats.org/officeDocument/2006/relationships" r:id="rId3"/>
          <a:extLst>
            <a:ext uri="{FF2B5EF4-FFF2-40B4-BE49-F238E27FC236}">
              <a16:creationId xmlns:a16="http://schemas.microsoft.com/office/drawing/2014/main" id="{00000000-0008-0000-24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855951840" y="1097280"/>
          <a:ext cx="636180" cy="733335"/>
        </a:xfrm>
        <a:prstGeom prst="rect">
          <a:avLst/>
        </a:prstGeom>
      </xdr:spPr>
    </xdr:pic>
    <xdr:clientData/>
  </xdr:twoCellAnchor>
  <xdr:twoCellAnchor>
    <xdr:from>
      <xdr:col>0</xdr:col>
      <xdr:colOff>0</xdr:colOff>
      <xdr:row>0</xdr:row>
      <xdr:rowOff>0</xdr:rowOff>
    </xdr:from>
    <xdr:to>
      <xdr:col>12</xdr:col>
      <xdr:colOff>297665</xdr:colOff>
      <xdr:row>6</xdr:row>
      <xdr:rowOff>0</xdr:rowOff>
    </xdr:to>
    <xdr:grpSp>
      <xdr:nvGrpSpPr>
        <xdr:cNvPr id="4" name="Group 3">
          <a:extLst>
            <a:ext uri="{FF2B5EF4-FFF2-40B4-BE49-F238E27FC236}">
              <a16:creationId xmlns:a16="http://schemas.microsoft.com/office/drawing/2014/main" id="{00000000-0008-0000-2400-000004000000}"/>
            </a:ext>
          </a:extLst>
        </xdr:cNvPr>
        <xdr:cNvGrpSpPr/>
      </xdr:nvGrpSpPr>
      <xdr:grpSpPr>
        <a:xfrm>
          <a:off x="10084035735" y="0"/>
          <a:ext cx="10851365" cy="1104900"/>
          <a:chOff x="11100959755" y="0"/>
          <a:chExt cx="11864825" cy="1051560"/>
        </a:xfrm>
      </xdr:grpSpPr>
      <xdr:grpSp>
        <xdr:nvGrpSpPr>
          <xdr:cNvPr id="5" name="Group 4">
            <a:extLst>
              <a:ext uri="{FF2B5EF4-FFF2-40B4-BE49-F238E27FC236}">
                <a16:creationId xmlns:a16="http://schemas.microsoft.com/office/drawing/2014/main" id="{00000000-0008-0000-2400-000005000000}"/>
              </a:ext>
            </a:extLst>
          </xdr:cNvPr>
          <xdr:cNvGrpSpPr/>
        </xdr:nvGrpSpPr>
        <xdr:grpSpPr>
          <a:xfrm>
            <a:off x="11101084614" y="0"/>
            <a:ext cx="11739966" cy="1051560"/>
            <a:chOff x="11101084614" y="0"/>
            <a:chExt cx="11739966" cy="1051560"/>
          </a:xfrm>
        </xdr:grpSpPr>
        <xdr:grpSp>
          <xdr:nvGrpSpPr>
            <xdr:cNvPr id="7" name="Group 6">
              <a:extLst>
                <a:ext uri="{FF2B5EF4-FFF2-40B4-BE49-F238E27FC236}">
                  <a16:creationId xmlns:a16="http://schemas.microsoft.com/office/drawing/2014/main" id="{00000000-0008-0000-2400-000007000000}"/>
                </a:ext>
              </a:extLst>
            </xdr:cNvPr>
            <xdr:cNvGrpSpPr/>
          </xdr:nvGrpSpPr>
          <xdr:grpSpPr>
            <a:xfrm>
              <a:off x="11101084614" y="0"/>
              <a:ext cx="11739966" cy="655374"/>
              <a:chOff x="11224993294" y="0"/>
              <a:chExt cx="11153136" cy="672458"/>
            </a:xfrm>
          </xdr:grpSpPr>
          <xdr:pic>
            <xdr:nvPicPr>
              <xdr:cNvPr id="9" name="Picture 8">
                <a:extLst>
                  <a:ext uri="{FF2B5EF4-FFF2-40B4-BE49-F238E27FC236}">
                    <a16:creationId xmlns:a16="http://schemas.microsoft.com/office/drawing/2014/main" id="{00000000-0008-0000-2400-000009000000}"/>
                  </a:ext>
                </a:extLst>
              </xdr:cNvPr>
              <xdr:cNvPicPr>
                <a:picLocks noChangeAspect="1"/>
              </xdr:cNvPicPr>
            </xdr:nvPicPr>
            <xdr:blipFill>
              <a:blip xmlns:r="http://schemas.openxmlformats.org/officeDocument/2006/relationships" r:embed="rId5"/>
              <a:stretch>
                <a:fillRect/>
              </a:stretch>
            </xdr:blipFill>
            <xdr:spPr>
              <a:xfrm>
                <a:off x="11224993294" y="0"/>
                <a:ext cx="11153136" cy="564532"/>
              </a:xfrm>
              <a:prstGeom prst="rect">
                <a:avLst/>
              </a:prstGeom>
            </xdr:spPr>
          </xdr:pic>
          <xdr:pic>
            <xdr:nvPicPr>
              <xdr:cNvPr id="10" name="Picture 9">
                <a:extLst>
                  <a:ext uri="{FF2B5EF4-FFF2-40B4-BE49-F238E27FC236}">
                    <a16:creationId xmlns:a16="http://schemas.microsoft.com/office/drawing/2014/main" id="{00000000-0008-0000-2400-00000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1229266446" y="218649"/>
                <a:ext cx="2582718" cy="453809"/>
              </a:xfrm>
              <a:prstGeom prst="rect">
                <a:avLst/>
              </a:prstGeom>
            </xdr:spPr>
          </xdr:pic>
        </xdr:grpSp>
        <xdr:sp macro="" textlink="">
          <xdr:nvSpPr>
            <xdr:cNvPr id="8" name="Rectangle 7">
              <a:extLst>
                <a:ext uri="{FF2B5EF4-FFF2-40B4-BE49-F238E27FC236}">
                  <a16:creationId xmlns:a16="http://schemas.microsoft.com/office/drawing/2014/main" id="{00000000-0008-0000-2400-000008000000}"/>
                </a:ext>
              </a:extLst>
            </xdr:cNvPr>
            <xdr:cNvSpPr/>
          </xdr:nvSpPr>
          <xdr:spPr>
            <a:xfrm>
              <a:off x="11106525285" y="318135"/>
              <a:ext cx="5212080" cy="733425"/>
            </a:xfrm>
            <a:prstGeom prst="rect">
              <a:avLst/>
            </a:prstGeom>
            <a:no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en-US" sz="1200">
                  <a:solidFill>
                    <a:schemeClr val="bg1">
                      <a:lumMod val="65000"/>
                    </a:schemeClr>
                  </a:solidFill>
                  <a:latin typeface="Ebrima" panose="02000000000000000000" pitchFamily="2" charset="0"/>
                  <a:ea typeface="Ebrima" panose="02000000000000000000" pitchFamily="2" charset="0"/>
                  <a:cs typeface="Ebrima" panose="02000000000000000000" pitchFamily="2" charset="0"/>
                </a:rPr>
                <a:t>ANNUAL REPORT STATISTICAL APPENDIX</a:t>
              </a:r>
            </a:p>
          </xdr:txBody>
        </xdr:sp>
      </xdr:grpSp>
      <xdr:pic>
        <xdr:nvPicPr>
          <xdr:cNvPr id="6" name="Picture 5">
            <a:extLst>
              <a:ext uri="{FF2B5EF4-FFF2-40B4-BE49-F238E27FC236}">
                <a16:creationId xmlns:a16="http://schemas.microsoft.com/office/drawing/2014/main" id="{00000000-0008-0000-2400-000006000000}"/>
              </a:ext>
            </a:extLst>
          </xdr:cNvPr>
          <xdr:cNvPicPr>
            <a:picLocks noChangeAspect="1"/>
          </xdr:cNvPicPr>
        </xdr:nvPicPr>
        <xdr:blipFill>
          <a:blip xmlns:r="http://schemas.openxmlformats.org/officeDocument/2006/relationships" r:embed="rId7"/>
          <a:stretch>
            <a:fillRect/>
          </a:stretch>
        </xdr:blipFill>
        <xdr:spPr>
          <a:xfrm>
            <a:off x="11100959755" y="228600"/>
            <a:ext cx="11827265" cy="634039"/>
          </a:xfrm>
          <a:prstGeom prst="rect">
            <a:avLst/>
          </a:prstGeom>
        </xdr:spPr>
      </xdr:pic>
    </xdr:grpSp>
    <xdr:clientData/>
  </xdr:twoCellAnchor>
  <xdr:twoCellAnchor>
    <xdr:from>
      <xdr:col>11</xdr:col>
      <xdr:colOff>670560</xdr:colOff>
      <xdr:row>0</xdr:row>
      <xdr:rowOff>38100</xdr:rowOff>
    </xdr:from>
    <xdr:to>
      <xdr:col>14</xdr:col>
      <xdr:colOff>44318</xdr:colOff>
      <xdr:row>4</xdr:row>
      <xdr:rowOff>111319</xdr:rowOff>
    </xdr:to>
    <xdr:pic>
      <xdr:nvPicPr>
        <xdr:cNvPr id="12" name="Picture 11">
          <a:hlinkClick xmlns:r="http://schemas.openxmlformats.org/officeDocument/2006/relationships" r:id="rId8"/>
          <a:extLst>
            <a:ext uri="{FF2B5EF4-FFF2-40B4-BE49-F238E27FC236}">
              <a16:creationId xmlns:a16="http://schemas.microsoft.com/office/drawing/2014/main" id="{00000000-0008-0000-2400-00000C000000}"/>
            </a:ext>
          </a:extLst>
        </xdr:cNvPr>
        <xdr:cNvPicPr>
          <a:picLocks noChangeAspect="1"/>
        </xdr:cNvPicPr>
      </xdr:nvPicPr>
      <xdr:blipFill>
        <a:blip xmlns:r="http://schemas.openxmlformats.org/officeDocument/2006/relationships" r:embed="rId9"/>
        <a:stretch>
          <a:fillRect/>
        </a:stretch>
      </xdr:blipFill>
      <xdr:spPr>
        <a:xfrm>
          <a:off x="9854368282" y="38100"/>
          <a:ext cx="1248278" cy="804739"/>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643796</xdr:colOff>
      <xdr:row>5</xdr:row>
      <xdr:rowOff>161925</xdr:rowOff>
    </xdr:from>
    <xdr:to>
      <xdr:col>1</xdr:col>
      <xdr:colOff>601796</xdr:colOff>
      <xdr:row>9</xdr:row>
      <xdr:rowOff>158025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66985784" y="1076325"/>
          <a:ext cx="598080" cy="727620"/>
        </a:xfrm>
        <a:prstGeom prst="rect">
          <a:avLst/>
        </a:prstGeom>
      </xdr:spPr>
    </xdr:pic>
    <xdr:clientData/>
  </xdr:twoCellAnchor>
  <xdr:twoCellAnchor editAs="oneCell">
    <xdr:from>
      <xdr:col>13</xdr:col>
      <xdr:colOff>232500</xdr:colOff>
      <xdr:row>5</xdr:row>
      <xdr:rowOff>161925</xdr:rowOff>
    </xdr:from>
    <xdr:to>
      <xdr:col>14</xdr:col>
      <xdr:colOff>266700</xdr:colOff>
      <xdr:row>9</xdr:row>
      <xdr:rowOff>158025</xdr:rowOff>
    </xdr:to>
    <xdr:pic>
      <xdr:nvPicPr>
        <xdr:cNvPr id="3" name="Picture 2">
          <a:hlinkClick xmlns:r="http://schemas.openxmlformats.org/officeDocument/2006/relationships" r:id="rId3"/>
          <a:extLst>
            <a:ext uri="{FF2B5EF4-FFF2-40B4-BE49-F238E27FC236}">
              <a16:creationId xmlns:a16="http://schemas.microsoft.com/office/drawing/2014/main" id="{00000000-0008-0000-25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854145900" y="1076325"/>
          <a:ext cx="636180" cy="727620"/>
        </a:xfrm>
        <a:prstGeom prst="rect">
          <a:avLst/>
        </a:prstGeom>
      </xdr:spPr>
    </xdr:pic>
    <xdr:clientData/>
  </xdr:twoCellAnchor>
  <xdr:twoCellAnchor>
    <xdr:from>
      <xdr:col>0</xdr:col>
      <xdr:colOff>0</xdr:colOff>
      <xdr:row>0</xdr:row>
      <xdr:rowOff>0</xdr:rowOff>
    </xdr:from>
    <xdr:to>
      <xdr:col>15</xdr:col>
      <xdr:colOff>13484</xdr:colOff>
      <xdr:row>5</xdr:row>
      <xdr:rowOff>155089</xdr:rowOff>
    </xdr:to>
    <xdr:grpSp>
      <xdr:nvGrpSpPr>
        <xdr:cNvPr id="4" name="Group 3">
          <a:extLst>
            <a:ext uri="{FF2B5EF4-FFF2-40B4-BE49-F238E27FC236}">
              <a16:creationId xmlns:a16="http://schemas.microsoft.com/office/drawing/2014/main" id="{00000000-0008-0000-2500-000004000000}"/>
            </a:ext>
          </a:extLst>
        </xdr:cNvPr>
        <xdr:cNvGrpSpPr/>
      </xdr:nvGrpSpPr>
      <xdr:grpSpPr>
        <a:xfrm>
          <a:off x="10047824350" y="0"/>
          <a:ext cx="14660817" cy="1054672"/>
          <a:chOff x="11100959755" y="0"/>
          <a:chExt cx="11864825" cy="1051560"/>
        </a:xfrm>
      </xdr:grpSpPr>
      <xdr:grpSp>
        <xdr:nvGrpSpPr>
          <xdr:cNvPr id="5" name="Group 4">
            <a:extLst>
              <a:ext uri="{FF2B5EF4-FFF2-40B4-BE49-F238E27FC236}">
                <a16:creationId xmlns:a16="http://schemas.microsoft.com/office/drawing/2014/main" id="{00000000-0008-0000-2500-000005000000}"/>
              </a:ext>
            </a:extLst>
          </xdr:cNvPr>
          <xdr:cNvGrpSpPr/>
        </xdr:nvGrpSpPr>
        <xdr:grpSpPr>
          <a:xfrm>
            <a:off x="11101084614" y="0"/>
            <a:ext cx="11739966" cy="1051560"/>
            <a:chOff x="11101084614" y="0"/>
            <a:chExt cx="11739966" cy="1051560"/>
          </a:xfrm>
        </xdr:grpSpPr>
        <xdr:grpSp>
          <xdr:nvGrpSpPr>
            <xdr:cNvPr id="7" name="Group 6">
              <a:extLst>
                <a:ext uri="{FF2B5EF4-FFF2-40B4-BE49-F238E27FC236}">
                  <a16:creationId xmlns:a16="http://schemas.microsoft.com/office/drawing/2014/main" id="{00000000-0008-0000-2500-000007000000}"/>
                </a:ext>
              </a:extLst>
            </xdr:cNvPr>
            <xdr:cNvGrpSpPr/>
          </xdr:nvGrpSpPr>
          <xdr:grpSpPr>
            <a:xfrm>
              <a:off x="11101084614" y="0"/>
              <a:ext cx="11739966" cy="655374"/>
              <a:chOff x="11224993294" y="0"/>
              <a:chExt cx="11153136" cy="672458"/>
            </a:xfrm>
          </xdr:grpSpPr>
          <xdr:pic>
            <xdr:nvPicPr>
              <xdr:cNvPr id="9" name="Picture 8">
                <a:extLst>
                  <a:ext uri="{FF2B5EF4-FFF2-40B4-BE49-F238E27FC236}">
                    <a16:creationId xmlns:a16="http://schemas.microsoft.com/office/drawing/2014/main" id="{00000000-0008-0000-2500-000009000000}"/>
                  </a:ext>
                </a:extLst>
              </xdr:cNvPr>
              <xdr:cNvPicPr>
                <a:picLocks noChangeAspect="1"/>
              </xdr:cNvPicPr>
            </xdr:nvPicPr>
            <xdr:blipFill>
              <a:blip xmlns:r="http://schemas.openxmlformats.org/officeDocument/2006/relationships" r:embed="rId5"/>
              <a:stretch>
                <a:fillRect/>
              </a:stretch>
            </xdr:blipFill>
            <xdr:spPr>
              <a:xfrm>
                <a:off x="11224993294" y="0"/>
                <a:ext cx="11153136" cy="564532"/>
              </a:xfrm>
              <a:prstGeom prst="rect">
                <a:avLst/>
              </a:prstGeom>
            </xdr:spPr>
          </xdr:pic>
          <xdr:pic>
            <xdr:nvPicPr>
              <xdr:cNvPr id="10" name="Picture 9">
                <a:extLst>
                  <a:ext uri="{FF2B5EF4-FFF2-40B4-BE49-F238E27FC236}">
                    <a16:creationId xmlns:a16="http://schemas.microsoft.com/office/drawing/2014/main" id="{00000000-0008-0000-2500-00000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1229266446" y="218649"/>
                <a:ext cx="2582718" cy="453809"/>
              </a:xfrm>
              <a:prstGeom prst="rect">
                <a:avLst/>
              </a:prstGeom>
            </xdr:spPr>
          </xdr:pic>
        </xdr:grpSp>
        <xdr:sp macro="" textlink="">
          <xdr:nvSpPr>
            <xdr:cNvPr id="8" name="Rectangle 7">
              <a:extLst>
                <a:ext uri="{FF2B5EF4-FFF2-40B4-BE49-F238E27FC236}">
                  <a16:creationId xmlns:a16="http://schemas.microsoft.com/office/drawing/2014/main" id="{00000000-0008-0000-2500-000008000000}"/>
                </a:ext>
              </a:extLst>
            </xdr:cNvPr>
            <xdr:cNvSpPr/>
          </xdr:nvSpPr>
          <xdr:spPr>
            <a:xfrm>
              <a:off x="11106525285" y="318135"/>
              <a:ext cx="5212080" cy="733425"/>
            </a:xfrm>
            <a:prstGeom prst="rect">
              <a:avLst/>
            </a:prstGeom>
            <a:no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en-US" sz="1200">
                  <a:solidFill>
                    <a:schemeClr val="bg1">
                      <a:lumMod val="65000"/>
                    </a:schemeClr>
                  </a:solidFill>
                  <a:latin typeface="Ebrima" panose="02000000000000000000" pitchFamily="2" charset="0"/>
                  <a:ea typeface="Ebrima" panose="02000000000000000000" pitchFamily="2" charset="0"/>
                  <a:cs typeface="Ebrima" panose="02000000000000000000" pitchFamily="2" charset="0"/>
                </a:rPr>
                <a:t>ANNUAL REPORT STATISTICAL APPENDIX</a:t>
              </a:r>
            </a:p>
          </xdr:txBody>
        </xdr:sp>
      </xdr:grpSp>
      <xdr:pic>
        <xdr:nvPicPr>
          <xdr:cNvPr id="6" name="Picture 5">
            <a:extLst>
              <a:ext uri="{FF2B5EF4-FFF2-40B4-BE49-F238E27FC236}">
                <a16:creationId xmlns:a16="http://schemas.microsoft.com/office/drawing/2014/main" id="{00000000-0008-0000-2500-000006000000}"/>
              </a:ext>
            </a:extLst>
          </xdr:cNvPr>
          <xdr:cNvPicPr>
            <a:picLocks noChangeAspect="1"/>
          </xdr:cNvPicPr>
        </xdr:nvPicPr>
        <xdr:blipFill>
          <a:blip xmlns:r="http://schemas.openxmlformats.org/officeDocument/2006/relationships" r:embed="rId7"/>
          <a:stretch>
            <a:fillRect/>
          </a:stretch>
        </xdr:blipFill>
        <xdr:spPr>
          <a:xfrm>
            <a:off x="11100959755" y="228600"/>
            <a:ext cx="11827265" cy="634039"/>
          </a:xfrm>
          <a:prstGeom prst="rect">
            <a:avLst/>
          </a:prstGeom>
        </xdr:spPr>
      </xdr:pic>
    </xdr:grpSp>
    <xdr:clientData/>
  </xdr:twoCellAnchor>
  <xdr:twoCellAnchor>
    <xdr:from>
      <xdr:col>14</xdr:col>
      <xdr:colOff>313764</xdr:colOff>
      <xdr:row>0</xdr:row>
      <xdr:rowOff>0</xdr:rowOff>
    </xdr:from>
    <xdr:to>
      <xdr:col>16</xdr:col>
      <xdr:colOff>359427</xdr:colOff>
      <xdr:row>4</xdr:row>
      <xdr:rowOff>57083</xdr:rowOff>
    </xdr:to>
    <xdr:pic>
      <xdr:nvPicPr>
        <xdr:cNvPr id="12" name="Picture 11">
          <a:hlinkClick xmlns:r="http://schemas.openxmlformats.org/officeDocument/2006/relationships" r:id="rId8"/>
          <a:extLst>
            <a:ext uri="{FF2B5EF4-FFF2-40B4-BE49-F238E27FC236}">
              <a16:creationId xmlns:a16="http://schemas.microsoft.com/office/drawing/2014/main" id="{00000000-0008-0000-2500-00000C000000}"/>
            </a:ext>
          </a:extLst>
        </xdr:cNvPr>
        <xdr:cNvPicPr>
          <a:picLocks noChangeAspect="1"/>
        </xdr:cNvPicPr>
      </xdr:nvPicPr>
      <xdr:blipFill>
        <a:blip xmlns:r="http://schemas.openxmlformats.org/officeDocument/2006/relationships" r:embed="rId9"/>
        <a:stretch>
          <a:fillRect/>
        </a:stretch>
      </xdr:blipFill>
      <xdr:spPr>
        <a:xfrm>
          <a:off x="9852849213" y="0"/>
          <a:ext cx="1249623" cy="788603"/>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605696</xdr:colOff>
      <xdr:row>6</xdr:row>
      <xdr:rowOff>0</xdr:rowOff>
    </xdr:from>
    <xdr:to>
      <xdr:col>1</xdr:col>
      <xdr:colOff>611321</xdr:colOff>
      <xdr:row>10</xdr:row>
      <xdr:rowOff>1815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26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66976259" y="1097280"/>
          <a:ext cx="607605" cy="733335"/>
        </a:xfrm>
        <a:prstGeom prst="rect">
          <a:avLst/>
        </a:prstGeom>
      </xdr:spPr>
    </xdr:pic>
    <xdr:clientData/>
  </xdr:twoCellAnchor>
  <xdr:twoCellAnchor>
    <xdr:from>
      <xdr:col>0</xdr:col>
      <xdr:colOff>0</xdr:colOff>
      <xdr:row>0</xdr:row>
      <xdr:rowOff>0</xdr:rowOff>
    </xdr:from>
    <xdr:to>
      <xdr:col>15</xdr:col>
      <xdr:colOff>114785</xdr:colOff>
      <xdr:row>6</xdr:row>
      <xdr:rowOff>0</xdr:rowOff>
    </xdr:to>
    <xdr:grpSp>
      <xdr:nvGrpSpPr>
        <xdr:cNvPr id="3" name="Group 2">
          <a:extLst>
            <a:ext uri="{FF2B5EF4-FFF2-40B4-BE49-F238E27FC236}">
              <a16:creationId xmlns:a16="http://schemas.microsoft.com/office/drawing/2014/main" id="{00000000-0008-0000-2600-000003000000}"/>
            </a:ext>
          </a:extLst>
        </xdr:cNvPr>
        <xdr:cNvGrpSpPr/>
      </xdr:nvGrpSpPr>
      <xdr:grpSpPr>
        <a:xfrm>
          <a:off x="10097219787" y="0"/>
          <a:ext cx="14810499" cy="1088571"/>
          <a:chOff x="11100959755" y="0"/>
          <a:chExt cx="11864825" cy="1051560"/>
        </a:xfrm>
      </xdr:grpSpPr>
      <xdr:grpSp>
        <xdr:nvGrpSpPr>
          <xdr:cNvPr id="4" name="Group 3">
            <a:extLst>
              <a:ext uri="{FF2B5EF4-FFF2-40B4-BE49-F238E27FC236}">
                <a16:creationId xmlns:a16="http://schemas.microsoft.com/office/drawing/2014/main" id="{00000000-0008-0000-2600-000004000000}"/>
              </a:ext>
            </a:extLst>
          </xdr:cNvPr>
          <xdr:cNvGrpSpPr/>
        </xdr:nvGrpSpPr>
        <xdr:grpSpPr>
          <a:xfrm>
            <a:off x="11101084614" y="0"/>
            <a:ext cx="11739966" cy="1051560"/>
            <a:chOff x="11101084614" y="0"/>
            <a:chExt cx="11739966" cy="1051560"/>
          </a:xfrm>
        </xdr:grpSpPr>
        <xdr:grpSp>
          <xdr:nvGrpSpPr>
            <xdr:cNvPr id="6" name="Group 5">
              <a:extLst>
                <a:ext uri="{FF2B5EF4-FFF2-40B4-BE49-F238E27FC236}">
                  <a16:creationId xmlns:a16="http://schemas.microsoft.com/office/drawing/2014/main" id="{00000000-0008-0000-2600-000006000000}"/>
                </a:ext>
              </a:extLst>
            </xdr:cNvPr>
            <xdr:cNvGrpSpPr/>
          </xdr:nvGrpSpPr>
          <xdr:grpSpPr>
            <a:xfrm>
              <a:off x="11101084614" y="0"/>
              <a:ext cx="11739966" cy="655374"/>
              <a:chOff x="11224993294" y="0"/>
              <a:chExt cx="11153136" cy="672458"/>
            </a:xfrm>
          </xdr:grpSpPr>
          <xdr:pic>
            <xdr:nvPicPr>
              <xdr:cNvPr id="8" name="Picture 7">
                <a:extLst>
                  <a:ext uri="{FF2B5EF4-FFF2-40B4-BE49-F238E27FC236}">
                    <a16:creationId xmlns:a16="http://schemas.microsoft.com/office/drawing/2014/main" id="{00000000-0008-0000-2600-000008000000}"/>
                  </a:ext>
                </a:extLst>
              </xdr:cNvPr>
              <xdr:cNvPicPr>
                <a:picLocks noChangeAspect="1"/>
              </xdr:cNvPicPr>
            </xdr:nvPicPr>
            <xdr:blipFill>
              <a:blip xmlns:r="http://schemas.openxmlformats.org/officeDocument/2006/relationships" r:embed="rId3"/>
              <a:stretch>
                <a:fillRect/>
              </a:stretch>
            </xdr:blipFill>
            <xdr:spPr>
              <a:xfrm>
                <a:off x="11224993294" y="0"/>
                <a:ext cx="11153136" cy="564532"/>
              </a:xfrm>
              <a:prstGeom prst="rect">
                <a:avLst/>
              </a:prstGeom>
            </xdr:spPr>
          </xdr:pic>
          <xdr:pic>
            <xdr:nvPicPr>
              <xdr:cNvPr id="9" name="Picture 8">
                <a:extLst>
                  <a:ext uri="{FF2B5EF4-FFF2-40B4-BE49-F238E27FC236}">
                    <a16:creationId xmlns:a16="http://schemas.microsoft.com/office/drawing/2014/main" id="{00000000-0008-0000-2600-000009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1229266446" y="218649"/>
                <a:ext cx="2582718" cy="453809"/>
              </a:xfrm>
              <a:prstGeom prst="rect">
                <a:avLst/>
              </a:prstGeom>
            </xdr:spPr>
          </xdr:pic>
        </xdr:grpSp>
        <xdr:sp macro="" textlink="">
          <xdr:nvSpPr>
            <xdr:cNvPr id="7" name="Rectangle 6">
              <a:extLst>
                <a:ext uri="{FF2B5EF4-FFF2-40B4-BE49-F238E27FC236}">
                  <a16:creationId xmlns:a16="http://schemas.microsoft.com/office/drawing/2014/main" id="{00000000-0008-0000-2600-000007000000}"/>
                </a:ext>
              </a:extLst>
            </xdr:cNvPr>
            <xdr:cNvSpPr/>
          </xdr:nvSpPr>
          <xdr:spPr>
            <a:xfrm>
              <a:off x="11106525285" y="318135"/>
              <a:ext cx="5212080" cy="733425"/>
            </a:xfrm>
            <a:prstGeom prst="rect">
              <a:avLst/>
            </a:prstGeom>
            <a:no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en-US" sz="1200">
                  <a:solidFill>
                    <a:schemeClr val="bg1">
                      <a:lumMod val="65000"/>
                    </a:schemeClr>
                  </a:solidFill>
                  <a:latin typeface="Ebrima" panose="02000000000000000000" pitchFamily="2" charset="0"/>
                  <a:ea typeface="Ebrima" panose="02000000000000000000" pitchFamily="2" charset="0"/>
                  <a:cs typeface="Ebrima" panose="02000000000000000000" pitchFamily="2" charset="0"/>
                </a:rPr>
                <a:t>ANNUAL REPORT STATISTICAL APPENDIX</a:t>
              </a:r>
            </a:p>
          </xdr:txBody>
        </xdr:sp>
      </xdr:grpSp>
      <xdr:pic>
        <xdr:nvPicPr>
          <xdr:cNvPr id="5" name="Picture 4">
            <a:extLst>
              <a:ext uri="{FF2B5EF4-FFF2-40B4-BE49-F238E27FC236}">
                <a16:creationId xmlns:a16="http://schemas.microsoft.com/office/drawing/2014/main" id="{00000000-0008-0000-2600-000005000000}"/>
              </a:ext>
            </a:extLst>
          </xdr:cNvPr>
          <xdr:cNvPicPr>
            <a:picLocks noChangeAspect="1"/>
          </xdr:cNvPicPr>
        </xdr:nvPicPr>
        <xdr:blipFill>
          <a:blip xmlns:r="http://schemas.openxmlformats.org/officeDocument/2006/relationships" r:embed="rId5"/>
          <a:stretch>
            <a:fillRect/>
          </a:stretch>
        </xdr:blipFill>
        <xdr:spPr>
          <a:xfrm>
            <a:off x="11100959755" y="228600"/>
            <a:ext cx="11827265" cy="634039"/>
          </a:xfrm>
          <a:prstGeom prst="rect">
            <a:avLst/>
          </a:prstGeom>
        </xdr:spPr>
      </xdr:pic>
    </xdr:grpSp>
    <xdr:clientData/>
  </xdr:twoCellAnchor>
  <xdr:twoCellAnchor>
    <xdr:from>
      <xdr:col>14</xdr:col>
      <xdr:colOff>411480</xdr:colOff>
      <xdr:row>0</xdr:row>
      <xdr:rowOff>68580</xdr:rowOff>
    </xdr:from>
    <xdr:to>
      <xdr:col>16</xdr:col>
      <xdr:colOff>463418</xdr:colOff>
      <xdr:row>4</xdr:row>
      <xdr:rowOff>141799</xdr:rowOff>
    </xdr:to>
    <xdr:pic>
      <xdr:nvPicPr>
        <xdr:cNvPr id="11" name="Picture 10">
          <a:hlinkClick xmlns:r="http://schemas.openxmlformats.org/officeDocument/2006/relationships" r:id="rId6"/>
          <a:extLst>
            <a:ext uri="{FF2B5EF4-FFF2-40B4-BE49-F238E27FC236}">
              <a16:creationId xmlns:a16="http://schemas.microsoft.com/office/drawing/2014/main" id="{00000000-0008-0000-2600-00000B000000}"/>
            </a:ext>
          </a:extLst>
        </xdr:cNvPr>
        <xdr:cNvPicPr>
          <a:picLocks noChangeAspect="1"/>
        </xdr:cNvPicPr>
      </xdr:nvPicPr>
      <xdr:blipFill>
        <a:blip xmlns:r="http://schemas.openxmlformats.org/officeDocument/2006/relationships" r:embed="rId7"/>
        <a:stretch>
          <a:fillRect/>
        </a:stretch>
      </xdr:blipFill>
      <xdr:spPr>
        <a:xfrm>
          <a:off x="9852745222" y="68580"/>
          <a:ext cx="1255898" cy="8047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615221</xdr:colOff>
      <xdr:row>6</xdr:row>
      <xdr:rowOff>0</xdr:rowOff>
    </xdr:from>
    <xdr:to>
      <xdr:col>2</xdr:col>
      <xdr:colOff>1721</xdr:colOff>
      <xdr:row>9</xdr:row>
      <xdr:rowOff>1815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62670959" y="1097280"/>
          <a:ext cx="605700" cy="733335"/>
        </a:xfrm>
        <a:prstGeom prst="rect">
          <a:avLst/>
        </a:prstGeom>
      </xdr:spPr>
    </xdr:pic>
    <xdr:clientData/>
  </xdr:twoCellAnchor>
  <xdr:twoCellAnchor editAs="oneCell">
    <xdr:from>
      <xdr:col>14</xdr:col>
      <xdr:colOff>232500</xdr:colOff>
      <xdr:row>5</xdr:row>
      <xdr:rowOff>171450</xdr:rowOff>
    </xdr:from>
    <xdr:to>
      <xdr:col>15</xdr:col>
      <xdr:colOff>266700</xdr:colOff>
      <xdr:row>9</xdr:row>
      <xdr:rowOff>1452</xdr:rowOff>
    </xdr:to>
    <xdr:pic>
      <xdr:nvPicPr>
        <xdr:cNvPr id="3" name="Picture 2">
          <a:hlinkClick xmlns:r="http://schemas.openxmlformats.org/officeDocument/2006/relationships" r:id="rId3"/>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853543920" y="1085850"/>
          <a:ext cx="636180" cy="738415"/>
        </a:xfrm>
        <a:prstGeom prst="rect">
          <a:avLst/>
        </a:prstGeom>
      </xdr:spPr>
    </xdr:pic>
    <xdr:clientData/>
  </xdr:twoCellAnchor>
  <xdr:twoCellAnchor>
    <xdr:from>
      <xdr:col>0</xdr:col>
      <xdr:colOff>0</xdr:colOff>
      <xdr:row>0</xdr:row>
      <xdr:rowOff>0</xdr:rowOff>
    </xdr:from>
    <xdr:to>
      <xdr:col>17</xdr:col>
      <xdr:colOff>84305</xdr:colOff>
      <xdr:row>6</xdr:row>
      <xdr:rowOff>0</xdr:rowOff>
    </xdr:to>
    <xdr:grpSp>
      <xdr:nvGrpSpPr>
        <xdr:cNvPr id="4" name="Group 3">
          <a:extLst>
            <a:ext uri="{FF2B5EF4-FFF2-40B4-BE49-F238E27FC236}">
              <a16:creationId xmlns:a16="http://schemas.microsoft.com/office/drawing/2014/main" id="{00000000-0008-0000-0300-000004000000}"/>
            </a:ext>
          </a:extLst>
        </xdr:cNvPr>
        <xdr:cNvGrpSpPr/>
      </xdr:nvGrpSpPr>
      <xdr:grpSpPr>
        <a:xfrm>
          <a:off x="10081169345" y="0"/>
          <a:ext cx="11596855" cy="1104900"/>
          <a:chOff x="11100959755" y="0"/>
          <a:chExt cx="11864825" cy="1051560"/>
        </a:xfrm>
      </xdr:grpSpPr>
      <xdr:grpSp>
        <xdr:nvGrpSpPr>
          <xdr:cNvPr id="5" name="Group 4">
            <a:extLst>
              <a:ext uri="{FF2B5EF4-FFF2-40B4-BE49-F238E27FC236}">
                <a16:creationId xmlns:a16="http://schemas.microsoft.com/office/drawing/2014/main" id="{00000000-0008-0000-0300-000005000000}"/>
              </a:ext>
            </a:extLst>
          </xdr:cNvPr>
          <xdr:cNvGrpSpPr/>
        </xdr:nvGrpSpPr>
        <xdr:grpSpPr>
          <a:xfrm>
            <a:off x="11101084614" y="0"/>
            <a:ext cx="11739966" cy="1051560"/>
            <a:chOff x="11101084614" y="0"/>
            <a:chExt cx="11739966" cy="1051560"/>
          </a:xfrm>
        </xdr:grpSpPr>
        <xdr:grpSp>
          <xdr:nvGrpSpPr>
            <xdr:cNvPr id="7" name="Group 6">
              <a:extLst>
                <a:ext uri="{FF2B5EF4-FFF2-40B4-BE49-F238E27FC236}">
                  <a16:creationId xmlns:a16="http://schemas.microsoft.com/office/drawing/2014/main" id="{00000000-0008-0000-0300-000007000000}"/>
                </a:ext>
              </a:extLst>
            </xdr:cNvPr>
            <xdr:cNvGrpSpPr/>
          </xdr:nvGrpSpPr>
          <xdr:grpSpPr>
            <a:xfrm>
              <a:off x="11101084614" y="0"/>
              <a:ext cx="11739966" cy="655374"/>
              <a:chOff x="11224993294" y="0"/>
              <a:chExt cx="11153136" cy="672458"/>
            </a:xfrm>
          </xdr:grpSpPr>
          <xdr:pic>
            <xdr:nvPicPr>
              <xdr:cNvPr id="9" name="Picture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5"/>
              <a:stretch>
                <a:fillRect/>
              </a:stretch>
            </xdr:blipFill>
            <xdr:spPr>
              <a:xfrm>
                <a:off x="11224993294" y="0"/>
                <a:ext cx="11153136" cy="564532"/>
              </a:xfrm>
              <a:prstGeom prst="rect">
                <a:avLst/>
              </a:prstGeom>
            </xdr:spPr>
          </xdr:pic>
          <xdr:pic>
            <xdr:nvPicPr>
              <xdr:cNvPr id="10" name="Picture 9">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1229266446" y="218649"/>
                <a:ext cx="2582718" cy="453809"/>
              </a:xfrm>
              <a:prstGeom prst="rect">
                <a:avLst/>
              </a:prstGeom>
            </xdr:spPr>
          </xdr:pic>
        </xdr:grpSp>
        <xdr:sp macro="" textlink="">
          <xdr:nvSpPr>
            <xdr:cNvPr id="8" name="Rectangle 7">
              <a:extLst>
                <a:ext uri="{FF2B5EF4-FFF2-40B4-BE49-F238E27FC236}">
                  <a16:creationId xmlns:a16="http://schemas.microsoft.com/office/drawing/2014/main" id="{00000000-0008-0000-0300-000008000000}"/>
                </a:ext>
              </a:extLst>
            </xdr:cNvPr>
            <xdr:cNvSpPr/>
          </xdr:nvSpPr>
          <xdr:spPr>
            <a:xfrm>
              <a:off x="11106525285" y="318135"/>
              <a:ext cx="5212080" cy="733425"/>
            </a:xfrm>
            <a:prstGeom prst="rect">
              <a:avLst/>
            </a:prstGeom>
            <a:no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en-US" sz="1200">
                  <a:solidFill>
                    <a:schemeClr val="bg1">
                      <a:lumMod val="65000"/>
                    </a:schemeClr>
                  </a:solidFill>
                  <a:latin typeface="Ebrima" panose="02000000000000000000" pitchFamily="2" charset="0"/>
                  <a:ea typeface="Ebrima" panose="02000000000000000000" pitchFamily="2" charset="0"/>
                  <a:cs typeface="Ebrima" panose="02000000000000000000" pitchFamily="2" charset="0"/>
                </a:rPr>
                <a:t>ANNUAL REPORT STATISTICAL APPENDIX</a:t>
              </a:r>
            </a:p>
          </xdr:txBody>
        </xdr:sp>
      </xdr:grpSp>
      <xdr:pic>
        <xdr:nvPicPr>
          <xdr:cNvPr id="6" name="Pictur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7"/>
          <a:stretch>
            <a:fillRect/>
          </a:stretch>
        </xdr:blipFill>
        <xdr:spPr>
          <a:xfrm>
            <a:off x="11100959755" y="228600"/>
            <a:ext cx="11827265" cy="634039"/>
          </a:xfrm>
          <a:prstGeom prst="rect">
            <a:avLst/>
          </a:prstGeom>
        </xdr:spPr>
      </xdr:pic>
    </xdr:grpSp>
    <xdr:clientData/>
  </xdr:twoCellAnchor>
  <xdr:twoCellAnchor>
    <xdr:from>
      <xdr:col>16</xdr:col>
      <xdr:colOff>312420</xdr:colOff>
      <xdr:row>0</xdr:row>
      <xdr:rowOff>0</xdr:rowOff>
    </xdr:from>
    <xdr:to>
      <xdr:col>18</xdr:col>
      <xdr:colOff>364358</xdr:colOff>
      <xdr:row>4</xdr:row>
      <xdr:rowOff>73219</xdr:rowOff>
    </xdr:to>
    <xdr:pic>
      <xdr:nvPicPr>
        <xdr:cNvPr id="12" name="Picture 11">
          <a:hlinkClick xmlns:r="http://schemas.openxmlformats.org/officeDocument/2006/relationships" r:id="rId8"/>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9"/>
        <a:stretch>
          <a:fillRect/>
        </a:stretch>
      </xdr:blipFill>
      <xdr:spPr>
        <a:xfrm>
          <a:off x="9851640322" y="0"/>
          <a:ext cx="1255898" cy="80473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615221</xdr:colOff>
      <xdr:row>6</xdr:row>
      <xdr:rowOff>0</xdr:rowOff>
    </xdr:from>
    <xdr:to>
      <xdr:col>2</xdr:col>
      <xdr:colOff>1721</xdr:colOff>
      <xdr:row>10</xdr:row>
      <xdr:rowOff>1815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62587139" y="1097280"/>
          <a:ext cx="605700" cy="733335"/>
        </a:xfrm>
        <a:prstGeom prst="rect">
          <a:avLst/>
        </a:prstGeom>
      </xdr:spPr>
    </xdr:pic>
    <xdr:clientData/>
  </xdr:twoCellAnchor>
  <xdr:twoCellAnchor>
    <xdr:from>
      <xdr:col>0</xdr:col>
      <xdr:colOff>0</xdr:colOff>
      <xdr:row>0</xdr:row>
      <xdr:rowOff>0</xdr:rowOff>
    </xdr:from>
    <xdr:to>
      <xdr:col>17</xdr:col>
      <xdr:colOff>145265</xdr:colOff>
      <xdr:row>6</xdr:row>
      <xdr:rowOff>0</xdr:rowOff>
    </xdr:to>
    <xdr:grpSp>
      <xdr:nvGrpSpPr>
        <xdr:cNvPr id="3" name="Group 2">
          <a:extLst>
            <a:ext uri="{FF2B5EF4-FFF2-40B4-BE49-F238E27FC236}">
              <a16:creationId xmlns:a16="http://schemas.microsoft.com/office/drawing/2014/main" id="{00000000-0008-0000-0400-000003000000}"/>
            </a:ext>
          </a:extLst>
        </xdr:cNvPr>
        <xdr:cNvGrpSpPr/>
      </xdr:nvGrpSpPr>
      <xdr:grpSpPr>
        <a:xfrm>
          <a:off x="10133073610" y="0"/>
          <a:ext cx="11614953" cy="1095375"/>
          <a:chOff x="11100959755" y="0"/>
          <a:chExt cx="11864825" cy="1051560"/>
        </a:xfrm>
      </xdr:grpSpPr>
      <xdr:grpSp>
        <xdr:nvGrpSpPr>
          <xdr:cNvPr id="4" name="Group 3">
            <a:extLst>
              <a:ext uri="{FF2B5EF4-FFF2-40B4-BE49-F238E27FC236}">
                <a16:creationId xmlns:a16="http://schemas.microsoft.com/office/drawing/2014/main" id="{00000000-0008-0000-0400-000004000000}"/>
              </a:ext>
            </a:extLst>
          </xdr:cNvPr>
          <xdr:cNvGrpSpPr/>
        </xdr:nvGrpSpPr>
        <xdr:grpSpPr>
          <a:xfrm>
            <a:off x="11101084614" y="0"/>
            <a:ext cx="11739966" cy="1051560"/>
            <a:chOff x="11101084614" y="0"/>
            <a:chExt cx="11739966" cy="1051560"/>
          </a:xfrm>
        </xdr:grpSpPr>
        <xdr:grpSp>
          <xdr:nvGrpSpPr>
            <xdr:cNvPr id="6" name="Group 5">
              <a:extLst>
                <a:ext uri="{FF2B5EF4-FFF2-40B4-BE49-F238E27FC236}">
                  <a16:creationId xmlns:a16="http://schemas.microsoft.com/office/drawing/2014/main" id="{00000000-0008-0000-0400-000006000000}"/>
                </a:ext>
              </a:extLst>
            </xdr:cNvPr>
            <xdr:cNvGrpSpPr/>
          </xdr:nvGrpSpPr>
          <xdr:grpSpPr>
            <a:xfrm>
              <a:off x="11101084614" y="0"/>
              <a:ext cx="11739966" cy="655374"/>
              <a:chOff x="11224993294" y="0"/>
              <a:chExt cx="11153136" cy="672458"/>
            </a:xfrm>
          </xdr:grpSpPr>
          <xdr:pic>
            <xdr:nvPicPr>
              <xdr:cNvPr id="8" name="Picture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3"/>
              <a:stretch>
                <a:fillRect/>
              </a:stretch>
            </xdr:blipFill>
            <xdr:spPr>
              <a:xfrm>
                <a:off x="11224993294" y="0"/>
                <a:ext cx="11153136" cy="564532"/>
              </a:xfrm>
              <a:prstGeom prst="rect">
                <a:avLst/>
              </a:prstGeom>
            </xdr:spPr>
          </xdr:pic>
          <xdr:pic>
            <xdr:nvPicPr>
              <xdr:cNvPr id="9" name="Picture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1229266446" y="218649"/>
                <a:ext cx="2582718" cy="453809"/>
              </a:xfrm>
              <a:prstGeom prst="rect">
                <a:avLst/>
              </a:prstGeom>
            </xdr:spPr>
          </xdr:pic>
        </xdr:grpSp>
        <xdr:sp macro="" textlink="">
          <xdr:nvSpPr>
            <xdr:cNvPr id="7" name="Rectangle 6">
              <a:extLst>
                <a:ext uri="{FF2B5EF4-FFF2-40B4-BE49-F238E27FC236}">
                  <a16:creationId xmlns:a16="http://schemas.microsoft.com/office/drawing/2014/main" id="{00000000-0008-0000-0400-000007000000}"/>
                </a:ext>
              </a:extLst>
            </xdr:cNvPr>
            <xdr:cNvSpPr/>
          </xdr:nvSpPr>
          <xdr:spPr>
            <a:xfrm>
              <a:off x="11106525285" y="318135"/>
              <a:ext cx="5212080" cy="733425"/>
            </a:xfrm>
            <a:prstGeom prst="rect">
              <a:avLst/>
            </a:prstGeom>
            <a:no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en-US" sz="1200">
                  <a:solidFill>
                    <a:schemeClr val="bg1">
                      <a:lumMod val="65000"/>
                    </a:schemeClr>
                  </a:solidFill>
                  <a:latin typeface="Ebrima" panose="02000000000000000000" pitchFamily="2" charset="0"/>
                  <a:ea typeface="Ebrima" panose="02000000000000000000" pitchFamily="2" charset="0"/>
                  <a:cs typeface="Ebrima" panose="02000000000000000000" pitchFamily="2" charset="0"/>
                </a:rPr>
                <a:t>ANNUAL REPORT STATISTICAL APPENDIX</a:t>
              </a:r>
            </a:p>
          </xdr:txBody>
        </xdr:sp>
      </xdr:grpSp>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5"/>
          <a:stretch>
            <a:fillRect/>
          </a:stretch>
        </xdr:blipFill>
        <xdr:spPr>
          <a:xfrm>
            <a:off x="11100959755" y="228600"/>
            <a:ext cx="11827265" cy="634039"/>
          </a:xfrm>
          <a:prstGeom prst="rect">
            <a:avLst/>
          </a:prstGeom>
        </xdr:spPr>
      </xdr:pic>
    </xdr:grpSp>
    <xdr:clientData/>
  </xdr:twoCellAnchor>
  <xdr:twoCellAnchor>
    <xdr:from>
      <xdr:col>16</xdr:col>
      <xdr:colOff>327660</xdr:colOff>
      <xdr:row>0</xdr:row>
      <xdr:rowOff>7620</xdr:rowOff>
    </xdr:from>
    <xdr:to>
      <xdr:col>18</xdr:col>
      <xdr:colOff>379598</xdr:colOff>
      <xdr:row>4</xdr:row>
      <xdr:rowOff>80839</xdr:rowOff>
    </xdr:to>
    <xdr:pic>
      <xdr:nvPicPr>
        <xdr:cNvPr id="11" name="Picture 10">
          <a:hlinkClick xmlns:r="http://schemas.openxmlformats.org/officeDocument/2006/relationships" r:id="rId6"/>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7"/>
        <a:stretch>
          <a:fillRect/>
        </a:stretch>
      </xdr:blipFill>
      <xdr:spPr>
        <a:xfrm>
          <a:off x="9851625082" y="7620"/>
          <a:ext cx="1255898" cy="804739"/>
        </a:xfrm>
        <a:prstGeom prst="rect">
          <a:avLst/>
        </a:prstGeom>
      </xdr:spPr>
    </xdr:pic>
    <xdr:clientData/>
  </xdr:twoCellAnchor>
  <xdr:twoCellAnchor editAs="oneCell">
    <xdr:from>
      <xdr:col>12</xdr:col>
      <xdr:colOff>156309</xdr:colOff>
      <xdr:row>5</xdr:row>
      <xdr:rowOff>156308</xdr:rowOff>
    </xdr:from>
    <xdr:to>
      <xdr:col>13</xdr:col>
      <xdr:colOff>194119</xdr:colOff>
      <xdr:row>9</xdr:row>
      <xdr:rowOff>144532</xdr:rowOff>
    </xdr:to>
    <xdr:pic>
      <xdr:nvPicPr>
        <xdr:cNvPr id="12" name="Picture 11">
          <a:hlinkClick xmlns:r="http://schemas.openxmlformats.org/officeDocument/2006/relationships" r:id="rId8"/>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9854820461" y="1070708"/>
          <a:ext cx="639790" cy="7197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605696</xdr:colOff>
      <xdr:row>6</xdr:row>
      <xdr:rowOff>0</xdr:rowOff>
    </xdr:from>
    <xdr:ext cx="618587" cy="763815"/>
    <xdr:pic>
      <xdr:nvPicPr>
        <xdr:cNvPr id="2" name="Picture 1">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64641177" y="1097280"/>
          <a:ext cx="618587" cy="763815"/>
        </a:xfrm>
        <a:prstGeom prst="rect">
          <a:avLst/>
        </a:prstGeom>
      </xdr:spPr>
    </xdr:pic>
    <xdr:clientData/>
  </xdr:oneCellAnchor>
  <xdr:twoCellAnchor>
    <xdr:from>
      <xdr:col>0</xdr:col>
      <xdr:colOff>0</xdr:colOff>
      <xdr:row>0</xdr:row>
      <xdr:rowOff>0</xdr:rowOff>
    </xdr:from>
    <xdr:to>
      <xdr:col>14</xdr:col>
      <xdr:colOff>114785</xdr:colOff>
      <xdr:row>6</xdr:row>
      <xdr:rowOff>0</xdr:rowOff>
    </xdr:to>
    <xdr:grpSp>
      <xdr:nvGrpSpPr>
        <xdr:cNvPr id="3" name="Group 2">
          <a:extLst>
            <a:ext uri="{FF2B5EF4-FFF2-40B4-BE49-F238E27FC236}">
              <a16:creationId xmlns:a16="http://schemas.microsoft.com/office/drawing/2014/main" id="{00000000-0008-0000-0500-000003000000}"/>
            </a:ext>
          </a:extLst>
        </xdr:cNvPr>
        <xdr:cNvGrpSpPr/>
      </xdr:nvGrpSpPr>
      <xdr:grpSpPr>
        <a:xfrm>
          <a:off x="10135080528" y="0"/>
          <a:ext cx="11640035" cy="1095375"/>
          <a:chOff x="11100959755" y="0"/>
          <a:chExt cx="11864825" cy="1051560"/>
        </a:xfrm>
      </xdr:grpSpPr>
      <xdr:grpSp>
        <xdr:nvGrpSpPr>
          <xdr:cNvPr id="4" name="Group 3">
            <a:extLst>
              <a:ext uri="{FF2B5EF4-FFF2-40B4-BE49-F238E27FC236}">
                <a16:creationId xmlns:a16="http://schemas.microsoft.com/office/drawing/2014/main" id="{00000000-0008-0000-0500-000004000000}"/>
              </a:ext>
            </a:extLst>
          </xdr:cNvPr>
          <xdr:cNvGrpSpPr/>
        </xdr:nvGrpSpPr>
        <xdr:grpSpPr>
          <a:xfrm>
            <a:off x="11101084614" y="0"/>
            <a:ext cx="11739966" cy="1051560"/>
            <a:chOff x="11101084614" y="0"/>
            <a:chExt cx="11739966" cy="1051560"/>
          </a:xfrm>
        </xdr:grpSpPr>
        <xdr:grpSp>
          <xdr:nvGrpSpPr>
            <xdr:cNvPr id="6" name="Group 5">
              <a:extLst>
                <a:ext uri="{FF2B5EF4-FFF2-40B4-BE49-F238E27FC236}">
                  <a16:creationId xmlns:a16="http://schemas.microsoft.com/office/drawing/2014/main" id="{00000000-0008-0000-0500-000006000000}"/>
                </a:ext>
              </a:extLst>
            </xdr:cNvPr>
            <xdr:cNvGrpSpPr/>
          </xdr:nvGrpSpPr>
          <xdr:grpSpPr>
            <a:xfrm>
              <a:off x="11101084614" y="0"/>
              <a:ext cx="11739966" cy="655374"/>
              <a:chOff x="11224993294" y="0"/>
              <a:chExt cx="11153136" cy="672458"/>
            </a:xfrm>
          </xdr:grpSpPr>
          <xdr:pic>
            <xdr:nvPicPr>
              <xdr:cNvPr id="8" name="Picture 7">
                <a:extLst>
                  <a:ext uri="{FF2B5EF4-FFF2-40B4-BE49-F238E27FC236}">
                    <a16:creationId xmlns:a16="http://schemas.microsoft.com/office/drawing/2014/main" id="{00000000-0008-0000-0500-000008000000}"/>
                  </a:ext>
                </a:extLst>
              </xdr:cNvPr>
              <xdr:cNvPicPr>
                <a:picLocks noChangeAspect="1"/>
              </xdr:cNvPicPr>
            </xdr:nvPicPr>
            <xdr:blipFill>
              <a:blip xmlns:r="http://schemas.openxmlformats.org/officeDocument/2006/relationships" r:embed="rId3"/>
              <a:stretch>
                <a:fillRect/>
              </a:stretch>
            </xdr:blipFill>
            <xdr:spPr>
              <a:xfrm>
                <a:off x="11224993294" y="0"/>
                <a:ext cx="11153136" cy="564532"/>
              </a:xfrm>
              <a:prstGeom prst="rect">
                <a:avLst/>
              </a:prstGeom>
            </xdr:spPr>
          </xdr:pic>
          <xdr:pic>
            <xdr:nvPicPr>
              <xdr:cNvPr id="9" name="Picture 8">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1229266446" y="218649"/>
                <a:ext cx="2582718" cy="453809"/>
              </a:xfrm>
              <a:prstGeom prst="rect">
                <a:avLst/>
              </a:prstGeom>
            </xdr:spPr>
          </xdr:pic>
        </xdr:grpSp>
        <xdr:sp macro="" textlink="">
          <xdr:nvSpPr>
            <xdr:cNvPr id="7" name="Rectangle 6">
              <a:extLst>
                <a:ext uri="{FF2B5EF4-FFF2-40B4-BE49-F238E27FC236}">
                  <a16:creationId xmlns:a16="http://schemas.microsoft.com/office/drawing/2014/main" id="{00000000-0008-0000-0500-000007000000}"/>
                </a:ext>
              </a:extLst>
            </xdr:cNvPr>
            <xdr:cNvSpPr/>
          </xdr:nvSpPr>
          <xdr:spPr>
            <a:xfrm>
              <a:off x="11106525285" y="318135"/>
              <a:ext cx="5212080" cy="733425"/>
            </a:xfrm>
            <a:prstGeom prst="rect">
              <a:avLst/>
            </a:prstGeom>
            <a:no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en-US" sz="1200">
                  <a:solidFill>
                    <a:schemeClr val="bg1">
                      <a:lumMod val="65000"/>
                    </a:schemeClr>
                  </a:solidFill>
                  <a:latin typeface="Ebrima" panose="02000000000000000000" pitchFamily="2" charset="0"/>
                  <a:ea typeface="Ebrima" panose="02000000000000000000" pitchFamily="2" charset="0"/>
                  <a:cs typeface="Ebrima" panose="02000000000000000000" pitchFamily="2" charset="0"/>
                </a:rPr>
                <a:t>ANNUAL REPORT STATISTICAL APPENDIX</a:t>
              </a:r>
            </a:p>
          </xdr:txBody>
        </xdr:sp>
      </xdr:grpSp>
      <xdr:pic>
        <xdr:nvPicPr>
          <xdr:cNvPr id="5" name="Picture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5"/>
          <a:stretch>
            <a:fillRect/>
          </a:stretch>
        </xdr:blipFill>
        <xdr:spPr>
          <a:xfrm>
            <a:off x="11100959755" y="228600"/>
            <a:ext cx="11827265" cy="634039"/>
          </a:xfrm>
          <a:prstGeom prst="rect">
            <a:avLst/>
          </a:prstGeom>
        </xdr:spPr>
      </xdr:pic>
    </xdr:grpSp>
    <xdr:clientData/>
  </xdr:twoCellAnchor>
  <xdr:twoCellAnchor>
    <xdr:from>
      <xdr:col>13</xdr:col>
      <xdr:colOff>411480</xdr:colOff>
      <xdr:row>0</xdr:row>
      <xdr:rowOff>68580</xdr:rowOff>
    </xdr:from>
    <xdr:to>
      <xdr:col>15</xdr:col>
      <xdr:colOff>463418</xdr:colOff>
      <xdr:row>4</xdr:row>
      <xdr:rowOff>141799</xdr:rowOff>
    </xdr:to>
    <xdr:pic>
      <xdr:nvPicPr>
        <xdr:cNvPr id="11" name="Picture 10">
          <a:hlinkClick xmlns:r="http://schemas.openxmlformats.org/officeDocument/2006/relationships" r:id="rId6"/>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7"/>
        <a:stretch>
          <a:fillRect/>
        </a:stretch>
      </xdr:blipFill>
      <xdr:spPr>
        <a:xfrm>
          <a:off x="9853438642" y="68580"/>
          <a:ext cx="1347338" cy="804739"/>
        </a:xfrm>
        <a:prstGeom prst="rect">
          <a:avLst/>
        </a:prstGeom>
      </xdr:spPr>
    </xdr:pic>
    <xdr:clientData/>
  </xdr:twoCellAnchor>
  <xdr:twoCellAnchor editAs="oneCell">
    <xdr:from>
      <xdr:col>11</xdr:col>
      <xdr:colOff>154608</xdr:colOff>
      <xdr:row>6</xdr:row>
      <xdr:rowOff>99392</xdr:rowOff>
    </xdr:from>
    <xdr:to>
      <xdr:col>12</xdr:col>
      <xdr:colOff>150155</xdr:colOff>
      <xdr:row>9</xdr:row>
      <xdr:rowOff>291707</xdr:rowOff>
    </xdr:to>
    <xdr:pic>
      <xdr:nvPicPr>
        <xdr:cNvPr id="12" name="Picture 11">
          <a:hlinkClick xmlns:r="http://schemas.openxmlformats.org/officeDocument/2006/relationships" r:id="rId8"/>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9855695005" y="1196672"/>
          <a:ext cx="643247" cy="73333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596171</xdr:colOff>
      <xdr:row>6</xdr:row>
      <xdr:rowOff>0</xdr:rowOff>
    </xdr:from>
    <xdr:to>
      <xdr:col>2</xdr:col>
      <xdr:colOff>1721</xdr:colOff>
      <xdr:row>10</xdr:row>
      <xdr:rowOff>1815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72973199" y="1097280"/>
          <a:ext cx="609510" cy="733335"/>
        </a:xfrm>
        <a:prstGeom prst="rect">
          <a:avLst/>
        </a:prstGeom>
      </xdr:spPr>
    </xdr:pic>
    <xdr:clientData/>
  </xdr:twoCellAnchor>
  <xdr:twoCellAnchor editAs="oneCell">
    <xdr:from>
      <xdr:col>14</xdr:col>
      <xdr:colOff>194400</xdr:colOff>
      <xdr:row>6</xdr:row>
      <xdr:rowOff>0</xdr:rowOff>
    </xdr:from>
    <xdr:to>
      <xdr:col>15</xdr:col>
      <xdr:colOff>228600</xdr:colOff>
      <xdr:row>10</xdr:row>
      <xdr:rowOff>1815</xdr:rowOff>
    </xdr:to>
    <xdr:pic>
      <xdr:nvPicPr>
        <xdr:cNvPr id="3" name="Picture 2">
          <a:hlinkClick xmlns:r="http://schemas.openxmlformats.org/officeDocument/2006/relationships" r:id="rId3"/>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853582020" y="1097280"/>
          <a:ext cx="636180" cy="733335"/>
        </a:xfrm>
        <a:prstGeom prst="rect">
          <a:avLst/>
        </a:prstGeom>
      </xdr:spPr>
    </xdr:pic>
    <xdr:clientData/>
  </xdr:twoCellAnchor>
  <xdr:twoCellAnchor>
    <xdr:from>
      <xdr:col>0</xdr:col>
      <xdr:colOff>0</xdr:colOff>
      <xdr:row>0</xdr:row>
      <xdr:rowOff>0</xdr:rowOff>
    </xdr:from>
    <xdr:to>
      <xdr:col>16</xdr:col>
      <xdr:colOff>556745</xdr:colOff>
      <xdr:row>6</xdr:row>
      <xdr:rowOff>0</xdr:rowOff>
    </xdr:to>
    <xdr:grpSp>
      <xdr:nvGrpSpPr>
        <xdr:cNvPr id="4" name="Group 3">
          <a:extLst>
            <a:ext uri="{FF2B5EF4-FFF2-40B4-BE49-F238E27FC236}">
              <a16:creationId xmlns:a16="http://schemas.microsoft.com/office/drawing/2014/main" id="{00000000-0008-0000-0600-000004000000}"/>
            </a:ext>
          </a:extLst>
        </xdr:cNvPr>
        <xdr:cNvGrpSpPr/>
      </xdr:nvGrpSpPr>
      <xdr:grpSpPr>
        <a:xfrm>
          <a:off x="9700211255" y="0"/>
          <a:ext cx="20993162" cy="1143000"/>
          <a:chOff x="11100959755" y="0"/>
          <a:chExt cx="11864825" cy="1051560"/>
        </a:xfrm>
      </xdr:grpSpPr>
      <xdr:grpSp>
        <xdr:nvGrpSpPr>
          <xdr:cNvPr id="5" name="Group 4">
            <a:extLst>
              <a:ext uri="{FF2B5EF4-FFF2-40B4-BE49-F238E27FC236}">
                <a16:creationId xmlns:a16="http://schemas.microsoft.com/office/drawing/2014/main" id="{00000000-0008-0000-0600-000005000000}"/>
              </a:ext>
            </a:extLst>
          </xdr:cNvPr>
          <xdr:cNvGrpSpPr/>
        </xdr:nvGrpSpPr>
        <xdr:grpSpPr>
          <a:xfrm>
            <a:off x="11101084614" y="0"/>
            <a:ext cx="11739966" cy="1051560"/>
            <a:chOff x="11101084614" y="0"/>
            <a:chExt cx="11739966" cy="1051560"/>
          </a:xfrm>
        </xdr:grpSpPr>
        <xdr:grpSp>
          <xdr:nvGrpSpPr>
            <xdr:cNvPr id="7" name="Group 6">
              <a:extLst>
                <a:ext uri="{FF2B5EF4-FFF2-40B4-BE49-F238E27FC236}">
                  <a16:creationId xmlns:a16="http://schemas.microsoft.com/office/drawing/2014/main" id="{00000000-0008-0000-0600-000007000000}"/>
                </a:ext>
              </a:extLst>
            </xdr:cNvPr>
            <xdr:cNvGrpSpPr/>
          </xdr:nvGrpSpPr>
          <xdr:grpSpPr>
            <a:xfrm>
              <a:off x="11101084614" y="0"/>
              <a:ext cx="11739966" cy="655374"/>
              <a:chOff x="11224993294" y="0"/>
              <a:chExt cx="11153136" cy="672458"/>
            </a:xfrm>
          </xdr:grpSpPr>
          <xdr:pic>
            <xdr:nvPicPr>
              <xdr:cNvPr id="9" name="Picture 8">
                <a:extLst>
                  <a:ext uri="{FF2B5EF4-FFF2-40B4-BE49-F238E27FC236}">
                    <a16:creationId xmlns:a16="http://schemas.microsoft.com/office/drawing/2014/main" id="{00000000-0008-0000-0600-000009000000}"/>
                  </a:ext>
                </a:extLst>
              </xdr:cNvPr>
              <xdr:cNvPicPr>
                <a:picLocks noChangeAspect="1"/>
              </xdr:cNvPicPr>
            </xdr:nvPicPr>
            <xdr:blipFill>
              <a:blip xmlns:r="http://schemas.openxmlformats.org/officeDocument/2006/relationships" r:embed="rId5"/>
              <a:stretch>
                <a:fillRect/>
              </a:stretch>
            </xdr:blipFill>
            <xdr:spPr>
              <a:xfrm>
                <a:off x="11224993294" y="0"/>
                <a:ext cx="11153136" cy="564532"/>
              </a:xfrm>
              <a:prstGeom prst="rect">
                <a:avLst/>
              </a:prstGeom>
            </xdr:spPr>
          </xdr:pic>
          <xdr:pic>
            <xdr:nvPicPr>
              <xdr:cNvPr id="10" name="Picture 9">
                <a:extLst>
                  <a:ext uri="{FF2B5EF4-FFF2-40B4-BE49-F238E27FC236}">
                    <a16:creationId xmlns:a16="http://schemas.microsoft.com/office/drawing/2014/main" id="{00000000-0008-0000-0600-00000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1229266446" y="218649"/>
                <a:ext cx="2582718" cy="453809"/>
              </a:xfrm>
              <a:prstGeom prst="rect">
                <a:avLst/>
              </a:prstGeom>
            </xdr:spPr>
          </xdr:pic>
        </xdr:grpSp>
        <xdr:sp macro="" textlink="">
          <xdr:nvSpPr>
            <xdr:cNvPr id="8" name="Rectangle 7">
              <a:extLst>
                <a:ext uri="{FF2B5EF4-FFF2-40B4-BE49-F238E27FC236}">
                  <a16:creationId xmlns:a16="http://schemas.microsoft.com/office/drawing/2014/main" id="{00000000-0008-0000-0600-000008000000}"/>
                </a:ext>
              </a:extLst>
            </xdr:cNvPr>
            <xdr:cNvSpPr/>
          </xdr:nvSpPr>
          <xdr:spPr>
            <a:xfrm>
              <a:off x="11106525285" y="318135"/>
              <a:ext cx="5212080" cy="733425"/>
            </a:xfrm>
            <a:prstGeom prst="rect">
              <a:avLst/>
            </a:prstGeom>
            <a:no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en-US" sz="1200">
                  <a:solidFill>
                    <a:schemeClr val="bg1">
                      <a:lumMod val="65000"/>
                    </a:schemeClr>
                  </a:solidFill>
                  <a:latin typeface="Ebrima" panose="02000000000000000000" pitchFamily="2" charset="0"/>
                  <a:ea typeface="Ebrima" panose="02000000000000000000" pitchFamily="2" charset="0"/>
                  <a:cs typeface="Ebrima" panose="02000000000000000000" pitchFamily="2" charset="0"/>
                </a:rPr>
                <a:t>ANNUAL REPORT STATISTICAL APPENDIX</a:t>
              </a:r>
            </a:p>
          </xdr:txBody>
        </xdr:sp>
      </xdr:grpSp>
      <xdr:pic>
        <xdr:nvPicPr>
          <xdr:cNvPr id="6" name="Picture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7"/>
          <a:stretch>
            <a:fillRect/>
          </a:stretch>
        </xdr:blipFill>
        <xdr:spPr>
          <a:xfrm>
            <a:off x="11100959755" y="228600"/>
            <a:ext cx="11827265" cy="634039"/>
          </a:xfrm>
          <a:prstGeom prst="rect">
            <a:avLst/>
          </a:prstGeom>
        </xdr:spPr>
      </xdr:pic>
    </xdr:grpSp>
    <xdr:clientData/>
  </xdr:twoCellAnchor>
  <xdr:twoCellAnchor>
    <xdr:from>
      <xdr:col>16</xdr:col>
      <xdr:colOff>236220</xdr:colOff>
      <xdr:row>0</xdr:row>
      <xdr:rowOff>0</xdr:rowOff>
    </xdr:from>
    <xdr:to>
      <xdr:col>18</xdr:col>
      <xdr:colOff>288158</xdr:colOff>
      <xdr:row>4</xdr:row>
      <xdr:rowOff>73219</xdr:rowOff>
    </xdr:to>
    <xdr:pic>
      <xdr:nvPicPr>
        <xdr:cNvPr id="12" name="Picture 11">
          <a:hlinkClick xmlns:r="http://schemas.openxmlformats.org/officeDocument/2006/relationships" r:id="rId8"/>
          <a:extLst>
            <a:ext uri="{FF2B5EF4-FFF2-40B4-BE49-F238E27FC236}">
              <a16:creationId xmlns:a16="http://schemas.microsoft.com/office/drawing/2014/main" id="{00000000-0008-0000-0600-00000C000000}"/>
            </a:ext>
          </a:extLst>
        </xdr:cNvPr>
        <xdr:cNvPicPr>
          <a:picLocks noChangeAspect="1"/>
        </xdr:cNvPicPr>
      </xdr:nvPicPr>
      <xdr:blipFill>
        <a:blip xmlns:r="http://schemas.openxmlformats.org/officeDocument/2006/relationships" r:embed="rId9"/>
        <a:stretch>
          <a:fillRect/>
        </a:stretch>
      </xdr:blipFill>
      <xdr:spPr>
        <a:xfrm>
          <a:off x="9851716522" y="0"/>
          <a:ext cx="1255898" cy="80473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596171</xdr:colOff>
      <xdr:row>6</xdr:row>
      <xdr:rowOff>0</xdr:rowOff>
    </xdr:from>
    <xdr:to>
      <xdr:col>2</xdr:col>
      <xdr:colOff>1721</xdr:colOff>
      <xdr:row>10</xdr:row>
      <xdr:rowOff>1815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62129939" y="1097280"/>
          <a:ext cx="609510" cy="733335"/>
        </a:xfrm>
        <a:prstGeom prst="rect">
          <a:avLst/>
        </a:prstGeom>
      </xdr:spPr>
    </xdr:pic>
    <xdr:clientData/>
  </xdr:twoCellAnchor>
  <xdr:twoCellAnchor editAs="oneCell">
    <xdr:from>
      <xdr:col>14</xdr:col>
      <xdr:colOff>175350</xdr:colOff>
      <xdr:row>6</xdr:row>
      <xdr:rowOff>9525</xdr:rowOff>
    </xdr:from>
    <xdr:to>
      <xdr:col>15</xdr:col>
      <xdr:colOff>209549</xdr:colOff>
      <xdr:row>10</xdr:row>
      <xdr:rowOff>5625</xdr:rowOff>
    </xdr:to>
    <xdr:pic>
      <xdr:nvPicPr>
        <xdr:cNvPr id="3" name="Picture 2">
          <a:hlinkClick xmlns:r="http://schemas.openxmlformats.org/officeDocument/2006/relationships" r:id="rId3"/>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853601071" y="1106805"/>
          <a:ext cx="636179" cy="727620"/>
        </a:xfrm>
        <a:prstGeom prst="rect">
          <a:avLst/>
        </a:prstGeom>
      </xdr:spPr>
    </xdr:pic>
    <xdr:clientData/>
  </xdr:twoCellAnchor>
  <xdr:twoCellAnchor>
    <xdr:from>
      <xdr:col>0</xdr:col>
      <xdr:colOff>0</xdr:colOff>
      <xdr:row>0</xdr:row>
      <xdr:rowOff>0</xdr:rowOff>
    </xdr:from>
    <xdr:to>
      <xdr:col>16</xdr:col>
      <xdr:colOff>564365</xdr:colOff>
      <xdr:row>6</xdr:row>
      <xdr:rowOff>0</xdr:rowOff>
    </xdr:to>
    <xdr:grpSp>
      <xdr:nvGrpSpPr>
        <xdr:cNvPr id="4" name="Group 3">
          <a:extLst>
            <a:ext uri="{FF2B5EF4-FFF2-40B4-BE49-F238E27FC236}">
              <a16:creationId xmlns:a16="http://schemas.microsoft.com/office/drawing/2014/main" id="{00000000-0008-0000-0700-000004000000}"/>
            </a:ext>
          </a:extLst>
        </xdr:cNvPr>
        <xdr:cNvGrpSpPr/>
      </xdr:nvGrpSpPr>
      <xdr:grpSpPr>
        <a:xfrm>
          <a:off x="10109651635" y="0"/>
          <a:ext cx="11093820" cy="1108364"/>
          <a:chOff x="11100959755" y="0"/>
          <a:chExt cx="11864825" cy="1051560"/>
        </a:xfrm>
      </xdr:grpSpPr>
      <xdr:grpSp>
        <xdr:nvGrpSpPr>
          <xdr:cNvPr id="5" name="Group 4">
            <a:extLst>
              <a:ext uri="{FF2B5EF4-FFF2-40B4-BE49-F238E27FC236}">
                <a16:creationId xmlns:a16="http://schemas.microsoft.com/office/drawing/2014/main" id="{00000000-0008-0000-0700-000005000000}"/>
              </a:ext>
            </a:extLst>
          </xdr:cNvPr>
          <xdr:cNvGrpSpPr/>
        </xdr:nvGrpSpPr>
        <xdr:grpSpPr>
          <a:xfrm>
            <a:off x="11101084614" y="0"/>
            <a:ext cx="11739966" cy="1051560"/>
            <a:chOff x="11101084614" y="0"/>
            <a:chExt cx="11739966" cy="1051560"/>
          </a:xfrm>
        </xdr:grpSpPr>
        <xdr:grpSp>
          <xdr:nvGrpSpPr>
            <xdr:cNvPr id="7" name="Group 6">
              <a:extLst>
                <a:ext uri="{FF2B5EF4-FFF2-40B4-BE49-F238E27FC236}">
                  <a16:creationId xmlns:a16="http://schemas.microsoft.com/office/drawing/2014/main" id="{00000000-0008-0000-0700-000007000000}"/>
                </a:ext>
              </a:extLst>
            </xdr:cNvPr>
            <xdr:cNvGrpSpPr/>
          </xdr:nvGrpSpPr>
          <xdr:grpSpPr>
            <a:xfrm>
              <a:off x="11101084614" y="0"/>
              <a:ext cx="11739966" cy="655374"/>
              <a:chOff x="11224993294" y="0"/>
              <a:chExt cx="11153136" cy="672458"/>
            </a:xfrm>
          </xdr:grpSpPr>
          <xdr:pic>
            <xdr:nvPicPr>
              <xdr:cNvPr id="9" name="Picture 8">
                <a:extLst>
                  <a:ext uri="{FF2B5EF4-FFF2-40B4-BE49-F238E27FC236}">
                    <a16:creationId xmlns:a16="http://schemas.microsoft.com/office/drawing/2014/main" id="{00000000-0008-0000-0700-000009000000}"/>
                  </a:ext>
                </a:extLst>
              </xdr:cNvPr>
              <xdr:cNvPicPr>
                <a:picLocks noChangeAspect="1"/>
              </xdr:cNvPicPr>
            </xdr:nvPicPr>
            <xdr:blipFill>
              <a:blip xmlns:r="http://schemas.openxmlformats.org/officeDocument/2006/relationships" r:embed="rId5"/>
              <a:stretch>
                <a:fillRect/>
              </a:stretch>
            </xdr:blipFill>
            <xdr:spPr>
              <a:xfrm>
                <a:off x="11224993294" y="0"/>
                <a:ext cx="11153136" cy="564532"/>
              </a:xfrm>
              <a:prstGeom prst="rect">
                <a:avLst/>
              </a:prstGeom>
            </xdr:spPr>
          </xdr:pic>
          <xdr:pic>
            <xdr:nvPicPr>
              <xdr:cNvPr id="10" name="Picture 9">
                <a:extLst>
                  <a:ext uri="{FF2B5EF4-FFF2-40B4-BE49-F238E27FC236}">
                    <a16:creationId xmlns:a16="http://schemas.microsoft.com/office/drawing/2014/main" id="{00000000-0008-0000-0700-00000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1229266446" y="218649"/>
                <a:ext cx="2582718" cy="453809"/>
              </a:xfrm>
              <a:prstGeom prst="rect">
                <a:avLst/>
              </a:prstGeom>
            </xdr:spPr>
          </xdr:pic>
        </xdr:grpSp>
        <xdr:sp macro="" textlink="">
          <xdr:nvSpPr>
            <xdr:cNvPr id="8" name="Rectangle 7">
              <a:extLst>
                <a:ext uri="{FF2B5EF4-FFF2-40B4-BE49-F238E27FC236}">
                  <a16:creationId xmlns:a16="http://schemas.microsoft.com/office/drawing/2014/main" id="{00000000-0008-0000-0700-000008000000}"/>
                </a:ext>
              </a:extLst>
            </xdr:cNvPr>
            <xdr:cNvSpPr/>
          </xdr:nvSpPr>
          <xdr:spPr>
            <a:xfrm>
              <a:off x="11106525285" y="318135"/>
              <a:ext cx="5212080" cy="733425"/>
            </a:xfrm>
            <a:prstGeom prst="rect">
              <a:avLst/>
            </a:prstGeom>
            <a:no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en-US" sz="1200">
                  <a:solidFill>
                    <a:schemeClr val="bg1">
                      <a:lumMod val="65000"/>
                    </a:schemeClr>
                  </a:solidFill>
                  <a:latin typeface="Ebrima" panose="02000000000000000000" pitchFamily="2" charset="0"/>
                  <a:ea typeface="Ebrima" panose="02000000000000000000" pitchFamily="2" charset="0"/>
                  <a:cs typeface="Ebrima" panose="02000000000000000000" pitchFamily="2" charset="0"/>
                </a:rPr>
                <a:t>ANNUAL REPORT STATISTICAL APPENDIX</a:t>
              </a:r>
            </a:p>
          </xdr:txBody>
        </xdr:sp>
      </xdr:grpSp>
      <xdr:pic>
        <xdr:nvPicPr>
          <xdr:cNvPr id="6" name="Picture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7"/>
          <a:stretch>
            <a:fillRect/>
          </a:stretch>
        </xdr:blipFill>
        <xdr:spPr>
          <a:xfrm>
            <a:off x="11100959755" y="228600"/>
            <a:ext cx="11827265" cy="634039"/>
          </a:xfrm>
          <a:prstGeom prst="rect">
            <a:avLst/>
          </a:prstGeom>
        </xdr:spPr>
      </xdr:pic>
    </xdr:grpSp>
    <xdr:clientData/>
  </xdr:twoCellAnchor>
  <xdr:twoCellAnchor>
    <xdr:from>
      <xdr:col>16</xdr:col>
      <xdr:colOff>68580</xdr:colOff>
      <xdr:row>0</xdr:row>
      <xdr:rowOff>0</xdr:rowOff>
    </xdr:from>
    <xdr:to>
      <xdr:col>18</xdr:col>
      <xdr:colOff>120518</xdr:colOff>
      <xdr:row>4</xdr:row>
      <xdr:rowOff>73219</xdr:rowOff>
    </xdr:to>
    <xdr:pic>
      <xdr:nvPicPr>
        <xdr:cNvPr id="12" name="Picture 11">
          <a:hlinkClick xmlns:r="http://schemas.openxmlformats.org/officeDocument/2006/relationships" r:id="rId8"/>
          <a:extLst>
            <a:ext uri="{FF2B5EF4-FFF2-40B4-BE49-F238E27FC236}">
              <a16:creationId xmlns:a16="http://schemas.microsoft.com/office/drawing/2014/main" id="{00000000-0008-0000-0700-00000C000000}"/>
            </a:ext>
          </a:extLst>
        </xdr:cNvPr>
        <xdr:cNvPicPr>
          <a:picLocks noChangeAspect="1"/>
        </xdr:cNvPicPr>
      </xdr:nvPicPr>
      <xdr:blipFill>
        <a:blip xmlns:r="http://schemas.openxmlformats.org/officeDocument/2006/relationships" r:embed="rId9"/>
        <a:stretch>
          <a:fillRect/>
        </a:stretch>
      </xdr:blipFill>
      <xdr:spPr>
        <a:xfrm>
          <a:off x="9851884162" y="0"/>
          <a:ext cx="1255898" cy="80473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596171</xdr:colOff>
      <xdr:row>6</xdr:row>
      <xdr:rowOff>0</xdr:rowOff>
    </xdr:from>
    <xdr:to>
      <xdr:col>2</xdr:col>
      <xdr:colOff>1721</xdr:colOff>
      <xdr:row>10</xdr:row>
      <xdr:rowOff>1815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62510939" y="1097280"/>
          <a:ext cx="609510" cy="733335"/>
        </a:xfrm>
        <a:prstGeom prst="rect">
          <a:avLst/>
        </a:prstGeom>
      </xdr:spPr>
    </xdr:pic>
    <xdr:clientData/>
  </xdr:twoCellAnchor>
  <xdr:twoCellAnchor editAs="oneCell">
    <xdr:from>
      <xdr:col>14</xdr:col>
      <xdr:colOff>194400</xdr:colOff>
      <xdr:row>6</xdr:row>
      <xdr:rowOff>0</xdr:rowOff>
    </xdr:from>
    <xdr:to>
      <xdr:col>15</xdr:col>
      <xdr:colOff>228600</xdr:colOff>
      <xdr:row>10</xdr:row>
      <xdr:rowOff>1815</xdr:rowOff>
    </xdr:to>
    <xdr:pic>
      <xdr:nvPicPr>
        <xdr:cNvPr id="3" name="Picture 2">
          <a:hlinkClick xmlns:r="http://schemas.openxmlformats.org/officeDocument/2006/relationships" r:id="rId3"/>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853582020" y="1097280"/>
          <a:ext cx="636180" cy="733335"/>
        </a:xfrm>
        <a:prstGeom prst="rect">
          <a:avLst/>
        </a:prstGeom>
      </xdr:spPr>
    </xdr:pic>
    <xdr:clientData/>
  </xdr:twoCellAnchor>
  <xdr:twoCellAnchor>
    <xdr:from>
      <xdr:col>0</xdr:col>
      <xdr:colOff>0</xdr:colOff>
      <xdr:row>0</xdr:row>
      <xdr:rowOff>0</xdr:rowOff>
    </xdr:from>
    <xdr:to>
      <xdr:col>16</xdr:col>
      <xdr:colOff>556745</xdr:colOff>
      <xdr:row>6</xdr:row>
      <xdr:rowOff>0</xdr:rowOff>
    </xdr:to>
    <xdr:grpSp>
      <xdr:nvGrpSpPr>
        <xdr:cNvPr id="4" name="Group 3">
          <a:extLst>
            <a:ext uri="{FF2B5EF4-FFF2-40B4-BE49-F238E27FC236}">
              <a16:creationId xmlns:a16="http://schemas.microsoft.com/office/drawing/2014/main" id="{00000000-0008-0000-0800-000004000000}"/>
            </a:ext>
          </a:extLst>
        </xdr:cNvPr>
        <xdr:cNvGrpSpPr/>
      </xdr:nvGrpSpPr>
      <xdr:grpSpPr>
        <a:xfrm>
          <a:off x="10057843255" y="0"/>
          <a:ext cx="11285172" cy="1106129"/>
          <a:chOff x="11100959755" y="0"/>
          <a:chExt cx="11864825" cy="1051560"/>
        </a:xfrm>
      </xdr:grpSpPr>
      <xdr:grpSp>
        <xdr:nvGrpSpPr>
          <xdr:cNvPr id="5" name="Group 4">
            <a:extLst>
              <a:ext uri="{FF2B5EF4-FFF2-40B4-BE49-F238E27FC236}">
                <a16:creationId xmlns:a16="http://schemas.microsoft.com/office/drawing/2014/main" id="{00000000-0008-0000-0800-000005000000}"/>
              </a:ext>
            </a:extLst>
          </xdr:cNvPr>
          <xdr:cNvGrpSpPr/>
        </xdr:nvGrpSpPr>
        <xdr:grpSpPr>
          <a:xfrm>
            <a:off x="11101084614" y="0"/>
            <a:ext cx="11739966" cy="1051560"/>
            <a:chOff x="11101084614" y="0"/>
            <a:chExt cx="11739966" cy="1051560"/>
          </a:xfrm>
        </xdr:grpSpPr>
        <xdr:grpSp>
          <xdr:nvGrpSpPr>
            <xdr:cNvPr id="7" name="Group 6">
              <a:extLst>
                <a:ext uri="{FF2B5EF4-FFF2-40B4-BE49-F238E27FC236}">
                  <a16:creationId xmlns:a16="http://schemas.microsoft.com/office/drawing/2014/main" id="{00000000-0008-0000-0800-000007000000}"/>
                </a:ext>
              </a:extLst>
            </xdr:cNvPr>
            <xdr:cNvGrpSpPr/>
          </xdr:nvGrpSpPr>
          <xdr:grpSpPr>
            <a:xfrm>
              <a:off x="11101084614" y="0"/>
              <a:ext cx="11739966" cy="655374"/>
              <a:chOff x="11224993294" y="0"/>
              <a:chExt cx="11153136" cy="672458"/>
            </a:xfrm>
          </xdr:grpSpPr>
          <xdr:pic>
            <xdr:nvPicPr>
              <xdr:cNvPr id="9" name="Picture 8">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5"/>
              <a:stretch>
                <a:fillRect/>
              </a:stretch>
            </xdr:blipFill>
            <xdr:spPr>
              <a:xfrm>
                <a:off x="11224993294" y="0"/>
                <a:ext cx="11153136" cy="564532"/>
              </a:xfrm>
              <a:prstGeom prst="rect">
                <a:avLst/>
              </a:prstGeom>
            </xdr:spPr>
          </xdr:pic>
          <xdr:pic>
            <xdr:nvPicPr>
              <xdr:cNvPr id="10" name="Picture 9">
                <a:extLst>
                  <a:ext uri="{FF2B5EF4-FFF2-40B4-BE49-F238E27FC236}">
                    <a16:creationId xmlns:a16="http://schemas.microsoft.com/office/drawing/2014/main" id="{00000000-0008-0000-0800-00000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1229266446" y="218649"/>
                <a:ext cx="2582718" cy="453809"/>
              </a:xfrm>
              <a:prstGeom prst="rect">
                <a:avLst/>
              </a:prstGeom>
            </xdr:spPr>
          </xdr:pic>
        </xdr:grpSp>
        <xdr:sp macro="" textlink="">
          <xdr:nvSpPr>
            <xdr:cNvPr id="8" name="Rectangle 7">
              <a:extLst>
                <a:ext uri="{FF2B5EF4-FFF2-40B4-BE49-F238E27FC236}">
                  <a16:creationId xmlns:a16="http://schemas.microsoft.com/office/drawing/2014/main" id="{00000000-0008-0000-0800-000008000000}"/>
                </a:ext>
              </a:extLst>
            </xdr:cNvPr>
            <xdr:cNvSpPr/>
          </xdr:nvSpPr>
          <xdr:spPr>
            <a:xfrm>
              <a:off x="11106525285" y="318135"/>
              <a:ext cx="5212080" cy="733425"/>
            </a:xfrm>
            <a:prstGeom prst="rect">
              <a:avLst/>
            </a:prstGeom>
            <a:no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en-US" sz="1200">
                  <a:solidFill>
                    <a:schemeClr val="bg1">
                      <a:lumMod val="65000"/>
                    </a:schemeClr>
                  </a:solidFill>
                  <a:latin typeface="Ebrima" panose="02000000000000000000" pitchFamily="2" charset="0"/>
                  <a:ea typeface="Ebrima" panose="02000000000000000000" pitchFamily="2" charset="0"/>
                  <a:cs typeface="Ebrima" panose="02000000000000000000" pitchFamily="2" charset="0"/>
                </a:rPr>
                <a:t>ANNUAL REPORT STATISTICAL APPENDIX</a:t>
              </a:r>
            </a:p>
          </xdr:txBody>
        </xdr:sp>
      </xdr:grpSp>
      <xdr:pic>
        <xdr:nvPicPr>
          <xdr:cNvPr id="6" name="Picture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7"/>
          <a:stretch>
            <a:fillRect/>
          </a:stretch>
        </xdr:blipFill>
        <xdr:spPr>
          <a:xfrm>
            <a:off x="11100959755" y="228600"/>
            <a:ext cx="11827265" cy="634039"/>
          </a:xfrm>
          <a:prstGeom prst="rect">
            <a:avLst/>
          </a:prstGeom>
        </xdr:spPr>
      </xdr:pic>
    </xdr:grpSp>
    <xdr:clientData/>
  </xdr:twoCellAnchor>
  <xdr:twoCellAnchor>
    <xdr:from>
      <xdr:col>16</xdr:col>
      <xdr:colOff>236220</xdr:colOff>
      <xdr:row>0</xdr:row>
      <xdr:rowOff>0</xdr:rowOff>
    </xdr:from>
    <xdr:to>
      <xdr:col>18</xdr:col>
      <xdr:colOff>288158</xdr:colOff>
      <xdr:row>4</xdr:row>
      <xdr:rowOff>73219</xdr:rowOff>
    </xdr:to>
    <xdr:pic>
      <xdr:nvPicPr>
        <xdr:cNvPr id="12" name="Picture 11">
          <a:hlinkClick xmlns:r="http://schemas.openxmlformats.org/officeDocument/2006/relationships" r:id="rId8"/>
          <a:extLst>
            <a:ext uri="{FF2B5EF4-FFF2-40B4-BE49-F238E27FC236}">
              <a16:creationId xmlns:a16="http://schemas.microsoft.com/office/drawing/2014/main" id="{00000000-0008-0000-0800-00000C000000}"/>
            </a:ext>
          </a:extLst>
        </xdr:cNvPr>
        <xdr:cNvPicPr>
          <a:picLocks noChangeAspect="1"/>
        </xdr:cNvPicPr>
      </xdr:nvPicPr>
      <xdr:blipFill>
        <a:blip xmlns:r="http://schemas.openxmlformats.org/officeDocument/2006/relationships" r:embed="rId9"/>
        <a:stretch>
          <a:fillRect/>
        </a:stretch>
      </xdr:blipFill>
      <xdr:spPr>
        <a:xfrm>
          <a:off x="9851716522" y="0"/>
          <a:ext cx="1255898" cy="80473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5.xml"/><Relationship Id="rId1" Type="http://schemas.openxmlformats.org/officeDocument/2006/relationships/printerSettings" Target="../printerSettings/printerSettings25.bin"/><Relationship Id="rId4" Type="http://schemas.openxmlformats.org/officeDocument/2006/relationships/comments" Target="../comments1.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0.xml"/><Relationship Id="rId1" Type="http://schemas.openxmlformats.org/officeDocument/2006/relationships/printerSettings" Target="../printerSettings/printerSettings30.bin"/><Relationship Id="rId4" Type="http://schemas.openxmlformats.org/officeDocument/2006/relationships/comments" Target="../comments2.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7:V121"/>
  <sheetViews>
    <sheetView showGridLines="0" rightToLeft="1" zoomScale="85" zoomScaleNormal="85" workbookViewId="0">
      <selection activeCell="C17" sqref="C17:J17"/>
    </sheetView>
  </sheetViews>
  <sheetFormatPr defaultColWidth="8.85546875" defaultRowHeight="15"/>
  <cols>
    <col min="1" max="1" width="8.85546875" style="82"/>
    <col min="2" max="2" width="11.42578125" style="82" customWidth="1"/>
    <col min="3" max="7" width="8.85546875" style="82"/>
    <col min="8" max="8" width="9.140625" style="82" customWidth="1"/>
    <col min="9" max="9" width="9" style="82" customWidth="1"/>
    <col min="10" max="10" width="8.85546875" style="82"/>
    <col min="11" max="11" width="9" style="82" customWidth="1"/>
    <col min="12" max="12" width="0.42578125" style="82" customWidth="1"/>
    <col min="13" max="13" width="9.140625" style="82" customWidth="1"/>
    <col min="14" max="21" width="8.85546875" style="82"/>
    <col min="22" max="22" width="11.42578125" style="82" customWidth="1"/>
    <col min="23" max="24" width="8.85546875" style="82"/>
    <col min="25" max="25" width="0" style="82" hidden="1" customWidth="1"/>
    <col min="26" max="16384" width="8.85546875" style="82"/>
  </cols>
  <sheetData>
    <row r="7" spans="1:22" ht="39">
      <c r="A7" s="181" t="s">
        <v>503</v>
      </c>
      <c r="B7" s="181"/>
      <c r="C7" s="181"/>
      <c r="D7" s="181"/>
      <c r="E7" s="181"/>
      <c r="F7" s="181"/>
      <c r="G7" s="181"/>
      <c r="H7" s="181"/>
      <c r="I7" s="181"/>
      <c r="J7" s="181"/>
      <c r="K7" s="181"/>
      <c r="L7" s="181"/>
      <c r="M7" s="181"/>
      <c r="N7" s="181"/>
      <c r="O7" s="181"/>
      <c r="P7" s="181"/>
      <c r="Q7" s="181"/>
      <c r="R7" s="181"/>
      <c r="S7" s="181"/>
      <c r="T7" s="181"/>
      <c r="U7" s="181"/>
      <c r="V7" s="181"/>
    </row>
    <row r="8" spans="1:22" ht="27" customHeight="1">
      <c r="A8" s="182" t="s">
        <v>504</v>
      </c>
      <c r="B8" s="182"/>
      <c r="C8" s="182"/>
      <c r="D8" s="182"/>
      <c r="E8" s="182"/>
      <c r="F8" s="182"/>
      <c r="G8" s="182"/>
      <c r="H8" s="182"/>
      <c r="I8" s="182"/>
      <c r="J8" s="182"/>
      <c r="K8" s="182"/>
      <c r="L8" s="182"/>
      <c r="M8" s="182"/>
      <c r="N8" s="182"/>
      <c r="O8" s="182"/>
      <c r="P8" s="182"/>
      <c r="Q8" s="182"/>
      <c r="R8" s="182"/>
      <c r="S8" s="182"/>
      <c r="T8" s="182"/>
      <c r="U8" s="182"/>
      <c r="V8" s="182"/>
    </row>
    <row r="9" spans="1:22" ht="8.25" customHeight="1" thickBot="1">
      <c r="B9" s="9"/>
      <c r="C9" s="9"/>
      <c r="D9" s="9"/>
      <c r="E9" s="9"/>
      <c r="F9" s="9"/>
      <c r="G9" s="9"/>
      <c r="H9" s="9"/>
      <c r="I9" s="9"/>
      <c r="J9" s="9"/>
      <c r="K9" s="9"/>
      <c r="L9" s="9"/>
      <c r="M9" s="9"/>
      <c r="N9" s="9"/>
      <c r="O9" s="9"/>
      <c r="P9" s="9"/>
      <c r="Q9" s="9"/>
      <c r="R9" s="9"/>
      <c r="S9" s="9"/>
      <c r="T9" s="9"/>
      <c r="U9" s="9"/>
      <c r="V9" s="9"/>
    </row>
    <row r="10" spans="1:22" ht="19.5" customHeight="1" thickTop="1" thickBot="1">
      <c r="B10" s="10"/>
      <c r="C10" s="10"/>
      <c r="D10" s="10"/>
      <c r="E10" s="10"/>
      <c r="F10" s="10"/>
      <c r="G10" s="10"/>
      <c r="H10" s="10"/>
      <c r="I10" s="10"/>
      <c r="J10" s="10"/>
      <c r="K10" s="10"/>
      <c r="L10" s="10"/>
      <c r="M10" s="10"/>
      <c r="N10" s="10"/>
      <c r="O10" s="10"/>
      <c r="P10" s="10"/>
      <c r="Q10" s="10"/>
      <c r="R10" s="10"/>
      <c r="S10" s="10"/>
      <c r="T10" s="10"/>
      <c r="U10" s="10"/>
      <c r="V10" s="10"/>
    </row>
    <row r="11" spans="1:22" ht="36" customHeight="1" thickBot="1">
      <c r="B11" s="183" t="s">
        <v>313</v>
      </c>
      <c r="C11" s="184"/>
      <c r="D11" s="184"/>
      <c r="E11" s="184"/>
      <c r="F11" s="184"/>
      <c r="G11" s="184"/>
      <c r="H11" s="184"/>
      <c r="I11" s="184"/>
      <c r="J11" s="184"/>
      <c r="K11" s="10"/>
      <c r="L11" s="10"/>
      <c r="M11" s="10"/>
      <c r="N11" s="185" t="s">
        <v>314</v>
      </c>
      <c r="O11" s="186"/>
      <c r="P11" s="186"/>
      <c r="Q11" s="186"/>
      <c r="R11" s="186"/>
      <c r="S11" s="186"/>
      <c r="T11" s="186"/>
      <c r="U11" s="186"/>
      <c r="V11" s="186"/>
    </row>
    <row r="12" spans="1:22" ht="36" customHeight="1" thickTop="1" thickBot="1">
      <c r="B12" s="65" t="s">
        <v>3</v>
      </c>
      <c r="C12" s="187" t="s">
        <v>4</v>
      </c>
      <c r="D12" s="188"/>
      <c r="E12" s="188"/>
      <c r="F12" s="188"/>
      <c r="G12" s="188"/>
      <c r="H12" s="188"/>
      <c r="I12" s="188"/>
      <c r="J12" s="189"/>
      <c r="K12" s="11"/>
      <c r="L12" s="12"/>
      <c r="N12" s="190" t="s">
        <v>5</v>
      </c>
      <c r="O12" s="191"/>
      <c r="P12" s="191"/>
      <c r="Q12" s="191"/>
      <c r="R12" s="191"/>
      <c r="S12" s="191"/>
      <c r="T12" s="191"/>
      <c r="U12" s="192"/>
      <c r="V12" s="66" t="s">
        <v>6</v>
      </c>
    </row>
    <row r="13" spans="1:22" ht="36" customHeight="1" thickTop="1" thickBot="1">
      <c r="B13" s="65" t="s">
        <v>7</v>
      </c>
      <c r="C13" s="187" t="s">
        <v>309</v>
      </c>
      <c r="D13" s="188"/>
      <c r="E13" s="188"/>
      <c r="F13" s="188"/>
      <c r="G13" s="188"/>
      <c r="H13" s="188"/>
      <c r="I13" s="188"/>
      <c r="J13" s="189"/>
      <c r="K13" s="11"/>
      <c r="L13" s="12"/>
      <c r="N13" s="190" t="s">
        <v>310</v>
      </c>
      <c r="O13" s="191"/>
      <c r="P13" s="191"/>
      <c r="Q13" s="191"/>
      <c r="R13" s="191"/>
      <c r="S13" s="191"/>
      <c r="T13" s="191"/>
      <c r="U13" s="193"/>
      <c r="V13" s="66" t="s">
        <v>8</v>
      </c>
    </row>
    <row r="14" spans="1:22" ht="36" customHeight="1" thickTop="1" thickBot="1">
      <c r="B14" s="65" t="s">
        <v>9</v>
      </c>
      <c r="C14" s="187" t="s">
        <v>10</v>
      </c>
      <c r="D14" s="188"/>
      <c r="E14" s="188"/>
      <c r="F14" s="188"/>
      <c r="G14" s="188"/>
      <c r="H14" s="188"/>
      <c r="I14" s="188"/>
      <c r="J14" s="189"/>
      <c r="K14" s="11"/>
      <c r="L14" s="12"/>
      <c r="N14" s="190" t="s">
        <v>11</v>
      </c>
      <c r="O14" s="191"/>
      <c r="P14" s="191"/>
      <c r="Q14" s="191"/>
      <c r="R14" s="191"/>
      <c r="S14" s="191"/>
      <c r="T14" s="191"/>
      <c r="U14" s="193"/>
      <c r="V14" s="66" t="s">
        <v>12</v>
      </c>
    </row>
    <row r="15" spans="1:22" ht="36" customHeight="1" thickTop="1" thickBot="1">
      <c r="B15" s="65" t="s">
        <v>13</v>
      </c>
      <c r="C15" s="187" t="s">
        <v>14</v>
      </c>
      <c r="D15" s="188"/>
      <c r="E15" s="188"/>
      <c r="F15" s="188"/>
      <c r="G15" s="188"/>
      <c r="H15" s="188"/>
      <c r="I15" s="188"/>
      <c r="J15" s="189"/>
      <c r="K15" s="11"/>
      <c r="L15" s="12"/>
      <c r="N15" s="190" t="s">
        <v>15</v>
      </c>
      <c r="O15" s="191"/>
      <c r="P15" s="191"/>
      <c r="Q15" s="191"/>
      <c r="R15" s="191"/>
      <c r="S15" s="191"/>
      <c r="T15" s="191"/>
      <c r="U15" s="193"/>
      <c r="V15" s="66" t="s">
        <v>16</v>
      </c>
    </row>
    <row r="16" spans="1:22" ht="36" customHeight="1" thickTop="1" thickBot="1">
      <c r="B16" s="65" t="s">
        <v>17</v>
      </c>
      <c r="C16" s="187" t="s">
        <v>315</v>
      </c>
      <c r="D16" s="188"/>
      <c r="E16" s="188"/>
      <c r="F16" s="188"/>
      <c r="G16" s="188"/>
      <c r="H16" s="188"/>
      <c r="I16" s="188"/>
      <c r="J16" s="189"/>
      <c r="K16" s="11"/>
      <c r="L16" s="12"/>
      <c r="N16" s="190" t="s">
        <v>237</v>
      </c>
      <c r="O16" s="191"/>
      <c r="P16" s="191"/>
      <c r="Q16" s="191"/>
      <c r="R16" s="191"/>
      <c r="S16" s="191"/>
      <c r="T16" s="191"/>
      <c r="U16" s="193"/>
      <c r="V16" s="66" t="s">
        <v>18</v>
      </c>
    </row>
    <row r="17" spans="2:22" ht="36" customHeight="1" thickTop="1" thickBot="1">
      <c r="B17" s="65" t="s">
        <v>19</v>
      </c>
      <c r="C17" s="187" t="s">
        <v>316</v>
      </c>
      <c r="D17" s="188"/>
      <c r="E17" s="188"/>
      <c r="F17" s="188"/>
      <c r="G17" s="188"/>
      <c r="H17" s="188"/>
      <c r="I17" s="188"/>
      <c r="J17" s="189"/>
      <c r="K17" s="11"/>
      <c r="L17" s="12"/>
      <c r="N17" s="190" t="s">
        <v>317</v>
      </c>
      <c r="O17" s="191"/>
      <c r="P17" s="191"/>
      <c r="Q17" s="191"/>
      <c r="R17" s="191"/>
      <c r="S17" s="191"/>
      <c r="T17" s="191"/>
      <c r="U17" s="193"/>
      <c r="V17" s="66" t="s">
        <v>20</v>
      </c>
    </row>
    <row r="18" spans="2:22" ht="36" customHeight="1" thickTop="1" thickBot="1">
      <c r="B18" s="65" t="s">
        <v>21</v>
      </c>
      <c r="C18" s="187" t="s">
        <v>318</v>
      </c>
      <c r="D18" s="188"/>
      <c r="E18" s="188"/>
      <c r="F18" s="188"/>
      <c r="G18" s="188"/>
      <c r="H18" s="188"/>
      <c r="I18" s="188"/>
      <c r="J18" s="189"/>
      <c r="K18" s="11"/>
      <c r="L18" s="12"/>
      <c r="N18" s="190" t="s">
        <v>319</v>
      </c>
      <c r="O18" s="191"/>
      <c r="P18" s="191"/>
      <c r="Q18" s="191"/>
      <c r="R18" s="191"/>
      <c r="S18" s="191"/>
      <c r="T18" s="191"/>
      <c r="U18" s="193"/>
      <c r="V18" s="66" t="s">
        <v>22</v>
      </c>
    </row>
    <row r="19" spans="2:22" ht="36" customHeight="1" thickTop="1" thickBot="1">
      <c r="B19" s="65" t="s">
        <v>23</v>
      </c>
      <c r="C19" s="187" t="s">
        <v>320</v>
      </c>
      <c r="D19" s="188"/>
      <c r="E19" s="188"/>
      <c r="F19" s="188"/>
      <c r="G19" s="188"/>
      <c r="H19" s="188"/>
      <c r="I19" s="188"/>
      <c r="J19" s="189"/>
      <c r="K19" s="11"/>
      <c r="L19" s="12"/>
      <c r="N19" s="190" t="s">
        <v>321</v>
      </c>
      <c r="O19" s="191"/>
      <c r="P19" s="191"/>
      <c r="Q19" s="191"/>
      <c r="R19" s="191"/>
      <c r="S19" s="191"/>
      <c r="T19" s="191"/>
      <c r="U19" s="193"/>
      <c r="V19" s="66" t="s">
        <v>24</v>
      </c>
    </row>
    <row r="20" spans="2:22" ht="36" customHeight="1" thickTop="1" thickBot="1">
      <c r="B20" s="65" t="s">
        <v>25</v>
      </c>
      <c r="C20" s="187" t="s">
        <v>322</v>
      </c>
      <c r="D20" s="188"/>
      <c r="E20" s="188"/>
      <c r="F20" s="188"/>
      <c r="G20" s="188"/>
      <c r="H20" s="188"/>
      <c r="I20" s="188"/>
      <c r="J20" s="189"/>
      <c r="K20" s="11"/>
      <c r="L20" s="12"/>
      <c r="N20" s="190" t="s">
        <v>323</v>
      </c>
      <c r="O20" s="191"/>
      <c r="P20" s="191"/>
      <c r="Q20" s="191"/>
      <c r="R20" s="191"/>
      <c r="S20" s="191"/>
      <c r="T20" s="191"/>
      <c r="U20" s="193"/>
      <c r="V20" s="66" t="s">
        <v>27</v>
      </c>
    </row>
    <row r="21" spans="2:22" ht="37.5" customHeight="1" thickTop="1" thickBot="1">
      <c r="B21" s="65" t="s">
        <v>28</v>
      </c>
      <c r="C21" s="187" t="s">
        <v>526</v>
      </c>
      <c r="D21" s="188"/>
      <c r="E21" s="188"/>
      <c r="F21" s="188"/>
      <c r="G21" s="188"/>
      <c r="H21" s="188"/>
      <c r="I21" s="188"/>
      <c r="J21" s="189"/>
      <c r="K21" s="11"/>
      <c r="L21" s="12"/>
      <c r="N21" s="190" t="s">
        <v>324</v>
      </c>
      <c r="O21" s="191"/>
      <c r="P21" s="191"/>
      <c r="Q21" s="191"/>
      <c r="R21" s="191"/>
      <c r="S21" s="191"/>
      <c r="T21" s="191"/>
      <c r="U21" s="193"/>
      <c r="V21" s="66" t="s">
        <v>31</v>
      </c>
    </row>
    <row r="22" spans="2:22" ht="37.5" customHeight="1" thickTop="1" thickBot="1">
      <c r="B22" s="65" t="s">
        <v>32</v>
      </c>
      <c r="C22" s="187" t="s">
        <v>325</v>
      </c>
      <c r="D22" s="188"/>
      <c r="E22" s="188"/>
      <c r="F22" s="188"/>
      <c r="G22" s="188"/>
      <c r="H22" s="188"/>
      <c r="I22" s="188"/>
      <c r="J22" s="189"/>
      <c r="K22" s="11"/>
      <c r="L22" s="12"/>
      <c r="N22" s="190" t="s">
        <v>326</v>
      </c>
      <c r="O22" s="191"/>
      <c r="P22" s="191"/>
      <c r="Q22" s="191"/>
      <c r="R22" s="191"/>
      <c r="S22" s="191"/>
      <c r="T22" s="191"/>
      <c r="U22" s="193"/>
      <c r="V22" s="66" t="s">
        <v>34</v>
      </c>
    </row>
    <row r="23" spans="2:22" ht="37.5" customHeight="1" thickTop="1" thickBot="1">
      <c r="B23" s="65" t="s">
        <v>35</v>
      </c>
      <c r="C23" s="187" t="s">
        <v>327</v>
      </c>
      <c r="D23" s="188"/>
      <c r="E23" s="188"/>
      <c r="F23" s="188"/>
      <c r="G23" s="188"/>
      <c r="H23" s="188"/>
      <c r="I23" s="188"/>
      <c r="J23" s="189"/>
      <c r="K23" s="11"/>
      <c r="L23" s="12"/>
      <c r="N23" s="190" t="s">
        <v>328</v>
      </c>
      <c r="O23" s="191"/>
      <c r="P23" s="191"/>
      <c r="Q23" s="191"/>
      <c r="R23" s="191"/>
      <c r="S23" s="191"/>
      <c r="T23" s="191"/>
      <c r="U23" s="193"/>
      <c r="V23" s="66" t="s">
        <v>37</v>
      </c>
    </row>
    <row r="24" spans="2:22" ht="37.5" customHeight="1" thickTop="1" thickBot="1">
      <c r="B24" s="65" t="s">
        <v>38</v>
      </c>
      <c r="C24" s="187" t="s">
        <v>329</v>
      </c>
      <c r="D24" s="188"/>
      <c r="E24" s="188"/>
      <c r="F24" s="188"/>
      <c r="G24" s="188"/>
      <c r="H24" s="188"/>
      <c r="I24" s="188"/>
      <c r="J24" s="189"/>
      <c r="K24" s="11"/>
      <c r="L24" s="12"/>
      <c r="N24" s="190" t="s">
        <v>330</v>
      </c>
      <c r="O24" s="191"/>
      <c r="P24" s="191"/>
      <c r="Q24" s="191"/>
      <c r="R24" s="191"/>
      <c r="S24" s="191"/>
      <c r="T24" s="191"/>
      <c r="U24" s="193"/>
      <c r="V24" s="66" t="s">
        <v>41</v>
      </c>
    </row>
    <row r="25" spans="2:22" ht="37.5" customHeight="1" thickTop="1" thickBot="1">
      <c r="B25" s="65" t="s">
        <v>42</v>
      </c>
      <c r="C25" s="187" t="s">
        <v>331</v>
      </c>
      <c r="D25" s="188"/>
      <c r="E25" s="188"/>
      <c r="F25" s="188"/>
      <c r="G25" s="188"/>
      <c r="H25" s="188"/>
      <c r="I25" s="188"/>
      <c r="J25" s="189"/>
      <c r="K25" s="11"/>
      <c r="L25" s="12"/>
      <c r="N25" s="190" t="s">
        <v>332</v>
      </c>
      <c r="O25" s="191"/>
      <c r="P25" s="191"/>
      <c r="Q25" s="191"/>
      <c r="R25" s="191"/>
      <c r="S25" s="191"/>
      <c r="T25" s="191"/>
      <c r="U25" s="193"/>
      <c r="V25" s="66" t="s">
        <v>45</v>
      </c>
    </row>
    <row r="26" spans="2:22" ht="37.5" customHeight="1" thickTop="1" thickBot="1">
      <c r="B26" s="65" t="s">
        <v>46</v>
      </c>
      <c r="C26" s="187" t="s">
        <v>333</v>
      </c>
      <c r="D26" s="188"/>
      <c r="E26" s="188"/>
      <c r="F26" s="188"/>
      <c r="G26" s="188"/>
      <c r="H26" s="188"/>
      <c r="I26" s="188"/>
      <c r="J26" s="189"/>
      <c r="K26" s="11"/>
      <c r="L26" s="12"/>
      <c r="N26" s="190" t="s">
        <v>334</v>
      </c>
      <c r="O26" s="191"/>
      <c r="P26" s="191"/>
      <c r="Q26" s="191"/>
      <c r="R26" s="191"/>
      <c r="S26" s="191"/>
      <c r="T26" s="191"/>
      <c r="U26" s="193"/>
      <c r="V26" s="66" t="s">
        <v>49</v>
      </c>
    </row>
    <row r="27" spans="2:22" ht="37.5" customHeight="1" thickTop="1" thickBot="1">
      <c r="B27" s="65" t="s">
        <v>50</v>
      </c>
      <c r="C27" s="187" t="s">
        <v>335</v>
      </c>
      <c r="D27" s="188"/>
      <c r="E27" s="188"/>
      <c r="F27" s="188"/>
      <c r="G27" s="188"/>
      <c r="H27" s="188"/>
      <c r="I27" s="188"/>
      <c r="J27" s="189"/>
      <c r="K27" s="11"/>
      <c r="L27" s="12"/>
      <c r="N27" s="190" t="s">
        <v>336</v>
      </c>
      <c r="O27" s="191"/>
      <c r="P27" s="191"/>
      <c r="Q27" s="191"/>
      <c r="R27" s="191"/>
      <c r="S27" s="191"/>
      <c r="T27" s="191"/>
      <c r="U27" s="193"/>
      <c r="V27" s="66" t="s">
        <v>53</v>
      </c>
    </row>
    <row r="28" spans="2:22" ht="37.5" customHeight="1" thickTop="1" thickBot="1">
      <c r="B28" s="65" t="s">
        <v>54</v>
      </c>
      <c r="C28" s="187" t="s">
        <v>235</v>
      </c>
      <c r="D28" s="188"/>
      <c r="E28" s="188"/>
      <c r="F28" s="188"/>
      <c r="G28" s="188"/>
      <c r="H28" s="188"/>
      <c r="I28" s="188"/>
      <c r="J28" s="189"/>
      <c r="K28" s="11"/>
      <c r="L28" s="12"/>
      <c r="N28" s="190" t="s">
        <v>236</v>
      </c>
      <c r="O28" s="191"/>
      <c r="P28" s="191"/>
      <c r="Q28" s="191"/>
      <c r="R28" s="191"/>
      <c r="S28" s="191"/>
      <c r="T28" s="191"/>
      <c r="U28" s="193"/>
      <c r="V28" s="66" t="s">
        <v>57</v>
      </c>
    </row>
    <row r="29" spans="2:22" ht="37.5" customHeight="1" thickTop="1">
      <c r="B29" s="86" t="s">
        <v>58</v>
      </c>
      <c r="C29" s="194" t="s">
        <v>241</v>
      </c>
      <c r="D29" s="195"/>
      <c r="E29" s="195"/>
      <c r="F29" s="195"/>
      <c r="G29" s="195"/>
      <c r="H29" s="195"/>
      <c r="I29" s="195"/>
      <c r="J29" s="196"/>
      <c r="K29" s="11"/>
      <c r="L29" s="12"/>
      <c r="N29" s="197" t="s">
        <v>242</v>
      </c>
      <c r="O29" s="198"/>
      <c r="P29" s="198"/>
      <c r="Q29" s="198"/>
      <c r="R29" s="198"/>
      <c r="S29" s="198"/>
      <c r="T29" s="198"/>
      <c r="U29" s="199"/>
      <c r="V29" s="87" t="s">
        <v>61</v>
      </c>
    </row>
    <row r="30" spans="2:22" ht="36" customHeight="1">
      <c r="B30" s="200" t="s">
        <v>337</v>
      </c>
      <c r="C30" s="201"/>
      <c r="D30" s="201"/>
      <c r="E30" s="201"/>
      <c r="F30" s="201"/>
      <c r="G30" s="201"/>
      <c r="H30" s="201"/>
      <c r="I30" s="201"/>
      <c r="J30" s="202"/>
      <c r="K30" s="11"/>
      <c r="L30" s="12"/>
      <c r="N30" s="203" t="s">
        <v>338</v>
      </c>
      <c r="O30" s="204"/>
      <c r="P30" s="204"/>
      <c r="Q30" s="204"/>
      <c r="R30" s="204"/>
      <c r="S30" s="204"/>
      <c r="T30" s="204"/>
      <c r="U30" s="204"/>
      <c r="V30" s="205"/>
    </row>
    <row r="31" spans="2:22" ht="36" customHeight="1" thickBot="1">
      <c r="B31" s="88" t="s">
        <v>62</v>
      </c>
      <c r="C31" s="206" t="s">
        <v>39</v>
      </c>
      <c r="D31" s="207"/>
      <c r="E31" s="207"/>
      <c r="F31" s="207"/>
      <c r="G31" s="207"/>
      <c r="H31" s="207"/>
      <c r="I31" s="207"/>
      <c r="J31" s="208"/>
      <c r="K31" s="11"/>
      <c r="L31" s="12"/>
      <c r="N31" s="209" t="s">
        <v>40</v>
      </c>
      <c r="O31" s="210"/>
      <c r="P31" s="210"/>
      <c r="Q31" s="210"/>
      <c r="R31" s="210"/>
      <c r="S31" s="210"/>
      <c r="T31" s="210"/>
      <c r="U31" s="211"/>
      <c r="V31" s="89" t="s">
        <v>63</v>
      </c>
    </row>
    <row r="32" spans="2:22" ht="36" customHeight="1" thickTop="1" thickBot="1">
      <c r="B32" s="65" t="s">
        <v>64</v>
      </c>
      <c r="C32" s="187" t="s">
        <v>43</v>
      </c>
      <c r="D32" s="188"/>
      <c r="E32" s="188"/>
      <c r="F32" s="188"/>
      <c r="G32" s="188"/>
      <c r="H32" s="188"/>
      <c r="I32" s="188"/>
      <c r="J32" s="189"/>
      <c r="K32" s="11"/>
      <c r="L32" s="12"/>
      <c r="N32" s="190" t="s">
        <v>44</v>
      </c>
      <c r="O32" s="191"/>
      <c r="P32" s="191"/>
      <c r="Q32" s="191"/>
      <c r="R32" s="191"/>
      <c r="S32" s="191"/>
      <c r="T32" s="191"/>
      <c r="U32" s="193"/>
      <c r="V32" s="66" t="s">
        <v>65</v>
      </c>
    </row>
    <row r="33" spans="2:22" ht="36" customHeight="1" thickTop="1" thickBot="1">
      <c r="B33" s="65" t="s">
        <v>66</v>
      </c>
      <c r="C33" s="187" t="s">
        <v>47</v>
      </c>
      <c r="D33" s="188"/>
      <c r="E33" s="188"/>
      <c r="F33" s="188"/>
      <c r="G33" s="188"/>
      <c r="H33" s="188"/>
      <c r="I33" s="188"/>
      <c r="J33" s="189"/>
      <c r="K33" s="11"/>
      <c r="L33" s="12"/>
      <c r="N33" s="190" t="s">
        <v>48</v>
      </c>
      <c r="O33" s="191"/>
      <c r="P33" s="191"/>
      <c r="Q33" s="191"/>
      <c r="R33" s="191"/>
      <c r="S33" s="191"/>
      <c r="T33" s="191"/>
      <c r="U33" s="193"/>
      <c r="V33" s="66" t="s">
        <v>67</v>
      </c>
    </row>
    <row r="34" spans="2:22" ht="37.5" customHeight="1" thickTop="1" thickBot="1">
      <c r="B34" s="65" t="s">
        <v>68</v>
      </c>
      <c r="C34" s="187" t="s">
        <v>243</v>
      </c>
      <c r="D34" s="188"/>
      <c r="E34" s="188"/>
      <c r="F34" s="188"/>
      <c r="G34" s="188"/>
      <c r="H34" s="188"/>
      <c r="I34" s="188"/>
      <c r="J34" s="189"/>
      <c r="K34" s="11"/>
      <c r="L34" s="12"/>
      <c r="N34" s="190" t="s">
        <v>244</v>
      </c>
      <c r="O34" s="191"/>
      <c r="P34" s="191"/>
      <c r="Q34" s="191"/>
      <c r="R34" s="191"/>
      <c r="S34" s="191"/>
      <c r="T34" s="191"/>
      <c r="U34" s="193"/>
      <c r="V34" s="66" t="s">
        <v>69</v>
      </c>
    </row>
    <row r="35" spans="2:22" ht="36" customHeight="1" thickTop="1" thickBot="1">
      <c r="B35" s="65" t="s">
        <v>70</v>
      </c>
      <c r="C35" s="187" t="s">
        <v>51</v>
      </c>
      <c r="D35" s="188"/>
      <c r="E35" s="188"/>
      <c r="F35" s="188"/>
      <c r="G35" s="188"/>
      <c r="H35" s="188"/>
      <c r="I35" s="188"/>
      <c r="J35" s="189"/>
      <c r="K35" s="11"/>
      <c r="L35" s="12"/>
      <c r="N35" s="190" t="s">
        <v>52</v>
      </c>
      <c r="O35" s="191"/>
      <c r="P35" s="191"/>
      <c r="Q35" s="191"/>
      <c r="R35" s="191"/>
      <c r="S35" s="191"/>
      <c r="T35" s="191"/>
      <c r="U35" s="193"/>
      <c r="V35" s="66" t="s">
        <v>71</v>
      </c>
    </row>
    <row r="36" spans="2:22" ht="36" customHeight="1" thickTop="1" thickBot="1">
      <c r="B36" s="65" t="s">
        <v>213</v>
      </c>
      <c r="C36" s="187" t="s">
        <v>505</v>
      </c>
      <c r="D36" s="188"/>
      <c r="E36" s="188"/>
      <c r="F36" s="188"/>
      <c r="G36" s="188"/>
      <c r="H36" s="188"/>
      <c r="I36" s="188"/>
      <c r="J36" s="189"/>
      <c r="K36" s="11"/>
      <c r="L36" s="12"/>
      <c r="N36" s="190" t="s">
        <v>514</v>
      </c>
      <c r="O36" s="191"/>
      <c r="P36" s="191"/>
      <c r="Q36" s="191"/>
      <c r="R36" s="191"/>
      <c r="S36" s="191"/>
      <c r="T36" s="191"/>
      <c r="U36" s="193"/>
      <c r="V36" s="66" t="s">
        <v>223</v>
      </c>
    </row>
    <row r="37" spans="2:22" ht="37.5" customHeight="1" thickTop="1" thickBot="1">
      <c r="B37" s="65" t="s">
        <v>214</v>
      </c>
      <c r="C37" s="187" t="s">
        <v>247</v>
      </c>
      <c r="D37" s="188"/>
      <c r="E37" s="188"/>
      <c r="F37" s="188"/>
      <c r="G37" s="188"/>
      <c r="H37" s="188"/>
      <c r="I37" s="188"/>
      <c r="J37" s="189"/>
      <c r="K37" s="11"/>
      <c r="L37" s="12"/>
      <c r="N37" s="190" t="s">
        <v>248</v>
      </c>
      <c r="O37" s="191"/>
      <c r="P37" s="191"/>
      <c r="Q37" s="191"/>
      <c r="R37" s="191"/>
      <c r="S37" s="191"/>
      <c r="T37" s="191"/>
      <c r="U37" s="193"/>
      <c r="V37" s="66" t="s">
        <v>224</v>
      </c>
    </row>
    <row r="38" spans="2:22" ht="37.5" customHeight="1" thickTop="1" thickBot="1">
      <c r="B38" s="65" t="s">
        <v>215</v>
      </c>
      <c r="C38" s="187" t="s">
        <v>506</v>
      </c>
      <c r="D38" s="188"/>
      <c r="E38" s="188"/>
      <c r="F38" s="188"/>
      <c r="G38" s="188"/>
      <c r="H38" s="188"/>
      <c r="I38" s="188"/>
      <c r="J38" s="189"/>
      <c r="K38" s="11"/>
      <c r="L38" s="12"/>
      <c r="N38" s="190" t="s">
        <v>513</v>
      </c>
      <c r="O38" s="191"/>
      <c r="P38" s="191"/>
      <c r="Q38" s="191"/>
      <c r="R38" s="191"/>
      <c r="S38" s="191"/>
      <c r="T38" s="191"/>
      <c r="U38" s="193"/>
      <c r="V38" s="66" t="s">
        <v>225</v>
      </c>
    </row>
    <row r="39" spans="2:22" ht="36" customHeight="1" thickTop="1" thickBot="1">
      <c r="B39" s="65" t="s">
        <v>216</v>
      </c>
      <c r="C39" s="187" t="s">
        <v>507</v>
      </c>
      <c r="D39" s="188"/>
      <c r="E39" s="188"/>
      <c r="F39" s="188"/>
      <c r="G39" s="188"/>
      <c r="H39" s="188"/>
      <c r="I39" s="188"/>
      <c r="J39" s="189"/>
      <c r="K39" s="11"/>
      <c r="L39" s="12"/>
      <c r="N39" s="190" t="s">
        <v>512</v>
      </c>
      <c r="O39" s="191"/>
      <c r="P39" s="191"/>
      <c r="Q39" s="191"/>
      <c r="R39" s="191"/>
      <c r="S39" s="191"/>
      <c r="T39" s="191"/>
      <c r="U39" s="193"/>
      <c r="V39" s="66" t="s">
        <v>226</v>
      </c>
    </row>
    <row r="40" spans="2:22" ht="36" customHeight="1" thickTop="1" thickBot="1">
      <c r="B40" s="65" t="s">
        <v>217</v>
      </c>
      <c r="C40" s="187" t="s">
        <v>508</v>
      </c>
      <c r="D40" s="188"/>
      <c r="E40" s="188"/>
      <c r="F40" s="188"/>
      <c r="G40" s="188"/>
      <c r="H40" s="188"/>
      <c r="I40" s="188"/>
      <c r="J40" s="189"/>
      <c r="K40" s="11"/>
      <c r="L40" s="12"/>
      <c r="N40" s="190" t="s">
        <v>511</v>
      </c>
      <c r="O40" s="191"/>
      <c r="P40" s="191"/>
      <c r="Q40" s="191"/>
      <c r="R40" s="191"/>
      <c r="S40" s="191"/>
      <c r="T40" s="191"/>
      <c r="U40" s="193"/>
      <c r="V40" s="66" t="s">
        <v>227</v>
      </c>
    </row>
    <row r="41" spans="2:22" ht="36" customHeight="1" thickTop="1">
      <c r="B41" s="86" t="s">
        <v>218</v>
      </c>
      <c r="C41" s="194" t="s">
        <v>509</v>
      </c>
      <c r="D41" s="195"/>
      <c r="E41" s="195"/>
      <c r="F41" s="195"/>
      <c r="G41" s="195"/>
      <c r="H41" s="195"/>
      <c r="I41" s="195"/>
      <c r="J41" s="196"/>
      <c r="K41" s="11"/>
      <c r="L41" s="12"/>
      <c r="N41" s="197" t="s">
        <v>510</v>
      </c>
      <c r="O41" s="198"/>
      <c r="P41" s="198"/>
      <c r="Q41" s="198"/>
      <c r="R41" s="198"/>
      <c r="S41" s="198"/>
      <c r="T41" s="198"/>
      <c r="U41" s="199"/>
      <c r="V41" s="87" t="s">
        <v>228</v>
      </c>
    </row>
    <row r="42" spans="2:22" ht="36" customHeight="1">
      <c r="B42" s="200" t="s">
        <v>339</v>
      </c>
      <c r="C42" s="201"/>
      <c r="D42" s="201"/>
      <c r="E42" s="201"/>
      <c r="F42" s="201"/>
      <c r="G42" s="201"/>
      <c r="H42" s="201"/>
      <c r="I42" s="201"/>
      <c r="J42" s="202"/>
      <c r="K42" s="11"/>
      <c r="L42" s="12"/>
      <c r="N42" s="203" t="s">
        <v>340</v>
      </c>
      <c r="O42" s="204"/>
      <c r="P42" s="204"/>
      <c r="Q42" s="204"/>
      <c r="R42" s="204"/>
      <c r="S42" s="204"/>
      <c r="T42" s="204"/>
      <c r="U42" s="204"/>
      <c r="V42" s="205"/>
    </row>
    <row r="43" spans="2:22" ht="37.5" customHeight="1" thickBot="1">
      <c r="B43" s="90" t="s">
        <v>219</v>
      </c>
      <c r="C43" s="207" t="s">
        <v>26</v>
      </c>
      <c r="D43" s="207"/>
      <c r="E43" s="207"/>
      <c r="F43" s="207"/>
      <c r="G43" s="207"/>
      <c r="H43" s="207"/>
      <c r="I43" s="207"/>
      <c r="J43" s="208"/>
      <c r="K43" s="11"/>
      <c r="L43" s="12"/>
      <c r="N43" s="209" t="s">
        <v>238</v>
      </c>
      <c r="O43" s="210"/>
      <c r="P43" s="210"/>
      <c r="Q43" s="210"/>
      <c r="R43" s="210"/>
      <c r="S43" s="210"/>
      <c r="T43" s="210"/>
      <c r="U43" s="211"/>
      <c r="V43" s="89" t="s">
        <v>229</v>
      </c>
    </row>
    <row r="44" spans="2:22" ht="37.5" customHeight="1" thickTop="1" thickBot="1">
      <c r="B44" s="91" t="s">
        <v>220</v>
      </c>
      <c r="C44" s="188" t="s">
        <v>239</v>
      </c>
      <c r="D44" s="188"/>
      <c r="E44" s="188"/>
      <c r="F44" s="188"/>
      <c r="G44" s="188"/>
      <c r="H44" s="188"/>
      <c r="I44" s="188"/>
      <c r="J44" s="189"/>
      <c r="K44" s="11"/>
      <c r="L44" s="12"/>
      <c r="N44" s="190" t="s">
        <v>240</v>
      </c>
      <c r="O44" s="191"/>
      <c r="P44" s="191"/>
      <c r="Q44" s="191"/>
      <c r="R44" s="191"/>
      <c r="S44" s="191"/>
      <c r="T44" s="191"/>
      <c r="U44" s="193"/>
      <c r="V44" s="66" t="s">
        <v>230</v>
      </c>
    </row>
    <row r="45" spans="2:22" ht="36" customHeight="1" thickTop="1" thickBot="1">
      <c r="B45" s="91" t="s">
        <v>221</v>
      </c>
      <c r="C45" s="188" t="s">
        <v>55</v>
      </c>
      <c r="D45" s="188"/>
      <c r="E45" s="188"/>
      <c r="F45" s="188"/>
      <c r="G45" s="188"/>
      <c r="H45" s="188"/>
      <c r="I45" s="188"/>
      <c r="J45" s="189"/>
      <c r="K45" s="11"/>
      <c r="L45" s="12"/>
      <c r="N45" s="190" t="s">
        <v>56</v>
      </c>
      <c r="O45" s="191"/>
      <c r="P45" s="191"/>
      <c r="Q45" s="191"/>
      <c r="R45" s="191"/>
      <c r="S45" s="191"/>
      <c r="T45" s="191"/>
      <c r="U45" s="193"/>
      <c r="V45" s="66" t="s">
        <v>231</v>
      </c>
    </row>
    <row r="46" spans="2:22" ht="37.5" customHeight="1" thickTop="1" thickBot="1">
      <c r="B46" s="91" t="s">
        <v>222</v>
      </c>
      <c r="C46" s="188" t="s">
        <v>245</v>
      </c>
      <c r="D46" s="188"/>
      <c r="E46" s="188"/>
      <c r="F46" s="188"/>
      <c r="G46" s="188"/>
      <c r="H46" s="188"/>
      <c r="I46" s="188"/>
      <c r="J46" s="189"/>
      <c r="K46" s="11"/>
      <c r="L46" s="12"/>
      <c r="N46" s="190" t="s">
        <v>246</v>
      </c>
      <c r="O46" s="191"/>
      <c r="P46" s="191"/>
      <c r="Q46" s="191"/>
      <c r="R46" s="191"/>
      <c r="S46" s="191"/>
      <c r="T46" s="191"/>
      <c r="U46" s="193"/>
      <c r="V46" s="66" t="s">
        <v>232</v>
      </c>
    </row>
    <row r="47" spans="2:22" ht="36" customHeight="1" thickTop="1" thickBot="1">
      <c r="B47" s="91" t="s">
        <v>341</v>
      </c>
      <c r="C47" s="188" t="s">
        <v>59</v>
      </c>
      <c r="D47" s="188"/>
      <c r="E47" s="188"/>
      <c r="F47" s="188"/>
      <c r="G47" s="188"/>
      <c r="H47" s="188"/>
      <c r="I47" s="188"/>
      <c r="J47" s="189"/>
      <c r="K47" s="11"/>
      <c r="L47" s="12"/>
      <c r="N47" s="190" t="s">
        <v>60</v>
      </c>
      <c r="O47" s="191"/>
      <c r="P47" s="191"/>
      <c r="Q47" s="191"/>
      <c r="R47" s="191"/>
      <c r="S47" s="191"/>
      <c r="T47" s="191"/>
      <c r="U47" s="193"/>
      <c r="V47" s="66" t="s">
        <v>342</v>
      </c>
    </row>
    <row r="48" spans="2:22" ht="37.5" customHeight="1" thickTop="1" thickBot="1">
      <c r="B48" s="91" t="s">
        <v>343</v>
      </c>
      <c r="C48" s="188" t="s">
        <v>233</v>
      </c>
      <c r="D48" s="188"/>
      <c r="E48" s="188"/>
      <c r="F48" s="188"/>
      <c r="G48" s="188"/>
      <c r="H48" s="188"/>
      <c r="I48" s="188"/>
      <c r="J48" s="189"/>
      <c r="K48" s="11"/>
      <c r="L48" s="12"/>
      <c r="N48" s="190" t="s">
        <v>234</v>
      </c>
      <c r="O48" s="191"/>
      <c r="P48" s="191"/>
      <c r="Q48" s="191"/>
      <c r="R48" s="191"/>
      <c r="S48" s="191"/>
      <c r="T48" s="191"/>
      <c r="U48" s="193"/>
      <c r="V48" s="66" t="s">
        <v>344</v>
      </c>
    </row>
    <row r="49" spans="2:22" ht="36" customHeight="1" thickTop="1" thickBot="1">
      <c r="B49" s="91" t="s">
        <v>345</v>
      </c>
      <c r="C49" s="188" t="s">
        <v>29</v>
      </c>
      <c r="D49" s="188"/>
      <c r="E49" s="188"/>
      <c r="F49" s="188"/>
      <c r="G49" s="188"/>
      <c r="H49" s="188"/>
      <c r="I49" s="188"/>
      <c r="J49" s="189"/>
      <c r="K49" s="11"/>
      <c r="L49" s="12"/>
      <c r="N49" s="190" t="s">
        <v>30</v>
      </c>
      <c r="O49" s="191"/>
      <c r="P49" s="191"/>
      <c r="Q49" s="191"/>
      <c r="R49" s="191"/>
      <c r="S49" s="191"/>
      <c r="T49" s="191"/>
      <c r="U49" s="193"/>
      <c r="V49" s="66" t="s">
        <v>346</v>
      </c>
    </row>
    <row r="50" spans="2:22" ht="36" customHeight="1" thickTop="1" thickBot="1">
      <c r="B50" s="91" t="s">
        <v>347</v>
      </c>
      <c r="C50" s="188" t="s">
        <v>176</v>
      </c>
      <c r="D50" s="188"/>
      <c r="E50" s="188"/>
      <c r="F50" s="188"/>
      <c r="G50" s="188"/>
      <c r="H50" s="188"/>
      <c r="I50" s="188"/>
      <c r="J50" s="189"/>
      <c r="K50" s="11"/>
      <c r="L50" s="12"/>
      <c r="N50" s="190" t="s">
        <v>33</v>
      </c>
      <c r="O50" s="191"/>
      <c r="P50" s="191"/>
      <c r="Q50" s="191"/>
      <c r="R50" s="191"/>
      <c r="S50" s="191"/>
      <c r="T50" s="191"/>
      <c r="U50" s="193"/>
      <c r="V50" s="66" t="s">
        <v>348</v>
      </c>
    </row>
    <row r="51" spans="2:22" ht="36" customHeight="1" thickTop="1" thickBot="1">
      <c r="B51" s="92" t="s">
        <v>349</v>
      </c>
      <c r="C51" s="188" t="s">
        <v>177</v>
      </c>
      <c r="D51" s="188"/>
      <c r="E51" s="188"/>
      <c r="F51" s="188"/>
      <c r="G51" s="188"/>
      <c r="H51" s="188"/>
      <c r="I51" s="188"/>
      <c r="J51" s="189"/>
      <c r="K51" s="11"/>
      <c r="L51" s="12"/>
      <c r="N51" s="190" t="s">
        <v>36</v>
      </c>
      <c r="O51" s="191"/>
      <c r="P51" s="191"/>
      <c r="Q51" s="191"/>
      <c r="R51" s="191"/>
      <c r="S51" s="191"/>
      <c r="T51" s="191"/>
      <c r="U51" s="193"/>
      <c r="V51" s="66" t="s">
        <v>350</v>
      </c>
    </row>
    <row r="52" spans="2:22">
      <c r="K52" s="11"/>
      <c r="L52" s="12"/>
    </row>
    <row r="53" spans="2:22">
      <c r="K53" s="11"/>
      <c r="L53" s="12"/>
    </row>
    <row r="54" spans="2:22">
      <c r="K54" s="11"/>
      <c r="L54" s="12"/>
    </row>
    <row r="55" spans="2:22">
      <c r="K55" s="11"/>
      <c r="L55" s="12"/>
    </row>
    <row r="56" spans="2:22">
      <c r="K56" s="11"/>
      <c r="L56" s="12"/>
    </row>
    <row r="57" spans="2:22">
      <c r="K57" s="11"/>
      <c r="L57" s="12"/>
    </row>
    <row r="58" spans="2:22">
      <c r="K58" s="11"/>
      <c r="L58" s="12"/>
    </row>
    <row r="59" spans="2:22">
      <c r="K59" s="11"/>
      <c r="L59" s="12"/>
    </row>
    <row r="60" spans="2:22">
      <c r="K60" s="11"/>
      <c r="L60" s="12"/>
    </row>
    <row r="61" spans="2:22">
      <c r="K61" s="11"/>
      <c r="L61" s="12"/>
    </row>
    <row r="62" spans="2:22">
      <c r="K62" s="11"/>
      <c r="L62" s="12"/>
    </row>
    <row r="63" spans="2:22">
      <c r="K63" s="11"/>
      <c r="L63" s="12"/>
    </row>
    <row r="64" spans="2:22">
      <c r="K64" s="11"/>
      <c r="L64" s="12"/>
    </row>
    <row r="65" spans="2:22">
      <c r="K65" s="11"/>
      <c r="L65" s="12"/>
    </row>
    <row r="66" spans="2:22">
      <c r="K66" s="11"/>
      <c r="L66" s="12"/>
    </row>
    <row r="67" spans="2:22" ht="18.75" customHeight="1" thickBot="1">
      <c r="B67" s="9"/>
      <c r="C67" s="9"/>
      <c r="D67" s="9"/>
      <c r="E67" s="9"/>
      <c r="F67" s="9"/>
      <c r="G67" s="9"/>
      <c r="H67" s="9"/>
      <c r="I67" s="9"/>
      <c r="J67" s="9"/>
      <c r="K67" s="9"/>
      <c r="L67" s="9"/>
      <c r="M67" s="9"/>
      <c r="N67" s="9"/>
      <c r="O67" s="9"/>
      <c r="P67" s="9"/>
      <c r="Q67" s="9"/>
      <c r="R67" s="9"/>
      <c r="S67" s="9"/>
      <c r="T67" s="9"/>
      <c r="U67" s="9"/>
      <c r="V67" s="9"/>
    </row>
    <row r="68" spans="2:22" ht="15.75" thickTop="1"/>
    <row r="88" ht="18.75" customHeight="1"/>
    <row r="95" ht="8.25" customHeight="1"/>
    <row r="99" ht="36" customHeight="1"/>
    <row r="100" ht="36" customHeight="1"/>
    <row r="101" ht="36" customHeight="1"/>
    <row r="102" ht="36" customHeight="1"/>
    <row r="103" ht="36" customHeight="1"/>
    <row r="104" ht="36"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sheetData>
  <mergeCells count="84">
    <mergeCell ref="C49:J49"/>
    <mergeCell ref="N49:U49"/>
    <mergeCell ref="C50:J50"/>
    <mergeCell ref="N50:U50"/>
    <mergeCell ref="C51:J51"/>
    <mergeCell ref="N51:U51"/>
    <mergeCell ref="C46:J46"/>
    <mergeCell ref="N46:U46"/>
    <mergeCell ref="C47:J47"/>
    <mergeCell ref="N47:U47"/>
    <mergeCell ref="C48:J48"/>
    <mergeCell ref="N48:U48"/>
    <mergeCell ref="C43:J43"/>
    <mergeCell ref="N43:U43"/>
    <mergeCell ref="C44:J44"/>
    <mergeCell ref="N44:U44"/>
    <mergeCell ref="C45:J45"/>
    <mergeCell ref="N45:U45"/>
    <mergeCell ref="C40:J40"/>
    <mergeCell ref="N40:U40"/>
    <mergeCell ref="C41:J41"/>
    <mergeCell ref="N41:U41"/>
    <mergeCell ref="B42:J42"/>
    <mergeCell ref="N42:V42"/>
    <mergeCell ref="C37:J37"/>
    <mergeCell ref="N37:U37"/>
    <mergeCell ref="C38:J38"/>
    <mergeCell ref="N38:U38"/>
    <mergeCell ref="C39:J39"/>
    <mergeCell ref="N39:U39"/>
    <mergeCell ref="C34:J34"/>
    <mergeCell ref="N34:U34"/>
    <mergeCell ref="C35:J35"/>
    <mergeCell ref="N35:U35"/>
    <mergeCell ref="C36:J36"/>
    <mergeCell ref="N36:U36"/>
    <mergeCell ref="C31:J31"/>
    <mergeCell ref="N31:U31"/>
    <mergeCell ref="C32:J32"/>
    <mergeCell ref="N32:U32"/>
    <mergeCell ref="C33:J33"/>
    <mergeCell ref="N33:U33"/>
    <mergeCell ref="C28:J28"/>
    <mergeCell ref="N28:U28"/>
    <mergeCell ref="C29:J29"/>
    <mergeCell ref="N29:U29"/>
    <mergeCell ref="B30:J30"/>
    <mergeCell ref="N30:V30"/>
    <mergeCell ref="C25:J25"/>
    <mergeCell ref="N25:U25"/>
    <mergeCell ref="C26:J26"/>
    <mergeCell ref="N26:U26"/>
    <mergeCell ref="C27:J27"/>
    <mergeCell ref="N27:U27"/>
    <mergeCell ref="C22:J22"/>
    <mergeCell ref="N22:U22"/>
    <mergeCell ref="C23:J23"/>
    <mergeCell ref="N23:U23"/>
    <mergeCell ref="C24:J24"/>
    <mergeCell ref="N24:U24"/>
    <mergeCell ref="C19:J19"/>
    <mergeCell ref="N19:U19"/>
    <mergeCell ref="C20:J20"/>
    <mergeCell ref="N20:U20"/>
    <mergeCell ref="C21:J21"/>
    <mergeCell ref="N21:U21"/>
    <mergeCell ref="C16:J16"/>
    <mergeCell ref="N16:U16"/>
    <mergeCell ref="C17:J17"/>
    <mergeCell ref="N17:U17"/>
    <mergeCell ref="C18:J18"/>
    <mergeCell ref="N18:U18"/>
    <mergeCell ref="C13:J13"/>
    <mergeCell ref="N13:U13"/>
    <mergeCell ref="C14:J14"/>
    <mergeCell ref="N14:U14"/>
    <mergeCell ref="C15:J15"/>
    <mergeCell ref="N15:U15"/>
    <mergeCell ref="A7:V7"/>
    <mergeCell ref="A8:V8"/>
    <mergeCell ref="B11:J11"/>
    <mergeCell ref="N11:V11"/>
    <mergeCell ref="C12:J12"/>
    <mergeCell ref="N12:U12"/>
  </mergeCells>
  <hyperlinks>
    <hyperlink ref="N51:U51" location="'عدد القضايا المنتهية '!A1" display="Finalized CML Violation Cases Classified by Type" xr:uid="{00000000-0004-0000-0000-000000000000}"/>
    <hyperlink ref="C51:J51" location="'عدد القضايا المنتهية '!A1" display="عدد القضايا المنتهية إجراءاتها والمتعلقة بنظام السوق المالية ونظام الشركات ونظام مكافحة غسل الأموال واللوائح التنفيذية مصنفةً بحسب نوع المخالفة" xr:uid="{00000000-0004-0000-0000-000001000000}"/>
    <hyperlink ref="N50:U50" location="'عدد قضايا مخالفة الانظمة'!A1" display="Filed CML Violation Cases by Type of Violation" xr:uid="{00000000-0004-0000-0000-000002000000}"/>
    <hyperlink ref="C50:J50" location="'عدد قضايا مخالفة الانظمة'!A1" display="عدد القضايا الواردة والمتعلقة بنظام السوق المالية ونظام الشركات ونظام مكافحة غسل الأموال واللوائح التنفيذية مصنفة بحسب نوع المخالفة" xr:uid="{00000000-0004-0000-0000-000003000000}"/>
    <hyperlink ref="N49:U49" location="'عدد الشركات التي نشرت قوائمها'!A1" display="Reviewed Annual Financial Statements of Listed Companies with Qualified/Unqualified Audit Opinions" xr:uid="{00000000-0004-0000-0000-000004000000}"/>
    <hyperlink ref="C49:J49" location="'عدد الشركات التي نشرت قوائمها'!A1" display=" عدد الشركات التي نشرت الهيئة قوائمها المالية السنوية مصنفةً بحسب ورود / عدم ورود ملاحظات على قوائمها " xr:uid="{00000000-0004-0000-0000-000005000000}"/>
    <hyperlink ref="N48:U48" location="'ملاحظات تقرير مراجع الحسابات'!A1" display="Number of Qualified audit Opinions on the Annual Financial Statements of Listed Companies that Were Reviewed by CMA" xr:uid="{00000000-0004-0000-0000-000006000000}"/>
    <hyperlink ref="C48:J48" location="'ملاحظات تقرير مراجع الحسابات'!A1" display="عدد الملاحظات الواردة في تقرير مراجع الحسابات للقوائم المالية السنوية للشركات المدرجة التي فحصت من قبل الهيئة " xr:uid="{00000000-0004-0000-0000-000007000000}"/>
    <hyperlink ref="N47:U47" location="'عدد أعمال مكافحة غسل الأموال'!A1" display="Actions Taken by CMA on Anti-Money Laundering and Counter Terrorist Financing" xr:uid="{00000000-0004-0000-0000-000008000000}"/>
    <hyperlink ref="C47:J47" location="'عدد أعمال مكافحة غسل الأموال'!A1" display=" عدد الأعمال التي قامت بها الهيئة المتعلقة بمكافحة غسل الأموال وتمويل الإرهاب" xr:uid="{00000000-0004-0000-0000-000009000000}"/>
    <hyperlink ref="N46:U46" location="'نسب ملاحظات مهام التفتيش الدوري'!A1" display="Observations of Cycle Inspections Classified by Subject" xr:uid="{00000000-0004-0000-0000-00000A000000}"/>
    <hyperlink ref="C46:J46" location="'نسب ملاحظات مهام التفتيش الدوري'!A1" display=" نسب ملاحظات مهام التفتيش الدوري على مؤسسات السوق المالية مصنفةً بحسب موضوعاتها" xr:uid="{00000000-0004-0000-0000-00000B000000}"/>
    <hyperlink ref="N45:U45" location="' عدد الزيارات التفتيشية الهيئة'!A1" display="Number of Inspection Visits/Tasks Carried out by CMA by Type" xr:uid="{00000000-0004-0000-0000-00000C000000}"/>
    <hyperlink ref="C45:J45" location="' عدد الزيارات التفتيشية الهيئة'!A1" display=" عدد الزيارات/المهام التفتيشية التي نفذتها الهيئة مصنفةً بحسب نوعها" xr:uid="{00000000-0004-0000-0000-00000D000000}"/>
    <hyperlink ref="N44:U44" location="'عمليات البحث للتداولات المشتبهة'!A1" display="Intensive Scans for Trades and Deals Suspected of Violating the CML and its Implementing Regulation" xr:uid="{00000000-0004-0000-0000-00000E000000}"/>
    <hyperlink ref="C44:J44" location="'عمليات البحث للتداولات المشتبهة'!A1" display="عمليات البحث المكثف للتداولات والتعاملات المشتبه في مخالفتها الأنظمة واللوائح التي تختص الهيئة بتطبيقها مصنفة بحسب مصدر البحث" xr:uid="{00000000-0004-0000-0000-00000F000000}"/>
    <hyperlink ref="N43:U43" location="'تطورات الرقابة على التداولات'!A1" display="Prominent Developments of Surveillance of Trades and Transactions" xr:uid="{00000000-0004-0000-0000-000010000000}"/>
    <hyperlink ref="C43:J43" location="'تطورات الرقابة على التداولات'!A1" display="أبرز تطورات الرقابة على التداولات والتعاملات" xr:uid="{00000000-0004-0000-0000-000011000000}"/>
    <hyperlink ref="N41:U41" location="'قائمةالمركزالمالي المجمعة ملكية'!A1" display="Consolidated Balance Sheet (Unaudited) – for the Years 2017 – 2022 Capital Market Institutions Shareholder Equity (SR Million)" xr:uid="{00000000-0004-0000-0000-000012000000}"/>
    <hyperlink ref="C41:J41" location="'قائمةالمركزالمالي المجمعة ملكية'!A1" display=" قائمة المركز المالي المجمّعة (غير مدققة) للأعوام  2017م-2022م – حقوق الملكية (مليون ريال) لمؤسسات السوق المالية" xr:uid="{00000000-0004-0000-0000-000013000000}"/>
    <hyperlink ref="N40:U40" location="'قائمةالمركزالمالي المجمعةالتزام'!A1" display="Consolidated Balance Sheet (Unaudited) – for the Years 2017 – 2022 CMIs Liabilities (SR Million)" xr:uid="{00000000-0004-0000-0000-000014000000}"/>
    <hyperlink ref="C40:J40" location="'قائمةالمركزالمالي المجمعةالتزام'!A1" display=" قائمة المركز المالي المجمّعة (غير مدققة) للأعوام   2017م-2022م – الالتزامات (مليون ريال) لمؤسسات السوق المالية" xr:uid="{00000000-0004-0000-0000-000015000000}"/>
    <hyperlink ref="N39:U39" location="'قائمةالمركزالمالي المجمعةمؤسسات'!A1" display="Consolidated Balance Sheet (Unaudited) – for the Years 2017 – 2022 CMIs Assets (SR Million)" xr:uid="{00000000-0004-0000-0000-000016000000}"/>
    <hyperlink ref="C39:J39" location="'قائمةالمركزالمالي المجمعةمؤسسات'!A1" display=" قائمة المركز المالي المجمّعة (غير مدققة) للأعوام  2017م-2022م – الأصول (مليون ريال) لمؤسسات السوق المالية" xr:uid="{00000000-0004-0000-0000-000017000000}"/>
    <hyperlink ref="N38:U38" location="'قائمة الدخل مجمعة-مؤسسات السوق'!A1" display="Capital Market Institutions Consolidated Income Statement for the Years 2017 – 2022 (Unaudited) (SR Million)" xr:uid="{00000000-0004-0000-0000-000018000000}"/>
    <hyperlink ref="C38:J38" location="'قائمة الدخل مجمعة-مؤسسات السوق'!A1" display=" قائمة الدخل المجمّعة (غير مدققة) للأعوام 2017م-2022م  (مليون ريال) لمؤسسات السوق المالية" xr:uid="{00000000-0004-0000-0000-000019000000}"/>
    <hyperlink ref="N37:U37" location="'مراجعات البيانات المالية'!A1" display="Financial Reviews of Capital Market Institutions Classified by Type" xr:uid="{00000000-0004-0000-0000-00001A000000}"/>
    <hyperlink ref="C37:J37" location="'مراجعات البيانات المالية'!A1" display="المراجعات للبيانات المالية لمؤسسات السوق المالية مصنفةً بحسب نوع المراجعة  " xr:uid="{00000000-0004-0000-0000-00001B000000}"/>
    <hyperlink ref="N36:U36" location="'استثمارات مؤسسات السوق المالية'!A1" display="Investments of Capital Market Institutions in 2017 - 2022 (SR Million)" xr:uid="{00000000-0004-0000-0000-00001C000000}"/>
    <hyperlink ref="C36:J36" location="'استثمارات مؤسسات السوق المالية'!A1" display="استثمارات مؤسسات السوق المالية  للأعوام  2017م-2022م (مليون ريال)" xr:uid="{00000000-0004-0000-0000-00001D000000}"/>
    <hyperlink ref="N35:U35" location="'مؤسسات السوق حسب عدد الانشطة'!A1" display="Number of Capital Market Institutions Classified by Number of Licensed Securities Business Activities" xr:uid="{00000000-0004-0000-0000-00001E000000}"/>
    <hyperlink ref="C35:J35" location="'مؤسسات السوق حسب عدد الانشطة'!A1" display=" عدد مؤسسات السوق المالية مصنفين بحسب عدد أنشطة أعمال الأوراق المالية المرخص لهم في ممارستها " xr:uid="{00000000-0004-0000-0000-00001F000000}"/>
    <hyperlink ref="N34:U34" location="'عدد الموظفين ونسبة التوطين'!A1" display="Employees Working for Capital Market Institutions and the Saudization Percentage" xr:uid="{00000000-0004-0000-0000-000020000000}"/>
    <hyperlink ref="C34:J34" location="'عدد الموظفين ونسبة التوطين'!A1" display="الموظفون العاملون لدى مؤسسات السوق المالية ونسبة التوطين " xr:uid="{00000000-0004-0000-0000-000021000000}"/>
    <hyperlink ref="N33:U33" location="'عدد تراخيص أنشطة أعمال الأوراق '!A1" display="Number of Valid Licenses of Securities Business Activities by Business Commencement Status " xr:uid="{00000000-0004-0000-0000-000022000000}"/>
    <hyperlink ref="C33:J33" location="'عدد تراخيص أنشطة أعمال الأوراق '!A1" display=" عدد تراخيص أنشطة أعمال الأوراق المالية مصنفةً بحسب ممارسة/عدم ممارسة العمل " xr:uid="{00000000-0004-0000-0000-000023000000}"/>
    <hyperlink ref="N32:U32" location="' المؤسسات حسب خطاب ممارسة العمل'!A1" display="Number of Capital Market Institutions Classified by Possession of Business Commencement Letter " xr:uid="{00000000-0004-0000-0000-000024000000}"/>
    <hyperlink ref="C32:J32" location="' المؤسسات حسب خطاب ممارسة العمل'!A1" display=" عدد  مؤسسات السوق المالية مصنفين بحسب حصولهم على خطاب ممارسة العمل " xr:uid="{00000000-0004-0000-0000-000025000000}"/>
    <hyperlink ref="N31:U31" location="'عدد قرارات التراخيص حسب النوع'!A1" display="Number of Authorization Decisions by Type" xr:uid="{00000000-0004-0000-0000-000026000000}"/>
    <hyperlink ref="C31:J31" location="'عدد قرارات التراخيص حسب النوع'!A1" display=" عدد قرارات التراخيص مصنفةً بحسب نوع القرار" xr:uid="{00000000-0004-0000-0000-000027000000}"/>
    <hyperlink ref="N29:U29" location="'المنشآت ذات الأغراض الخاصة'!A1" display="Licensed Special Purpose Entities" xr:uid="{00000000-0004-0000-0000-000028000000}"/>
    <hyperlink ref="C29:J29" location="'المنشآت ذات الأغراض الخاصة'!A1" display=" المنشآت ذات الأغراض الخاصة المرخصة " xr:uid="{00000000-0004-0000-0000-000029000000}"/>
    <hyperlink ref="N28:U28" location="'الإعلانات المنشورة على تداول'!A1" display="Announcements on the Saudi Stock Exchange (Tadawul) Website Classified by Type of Material Developments" xr:uid="{00000000-0004-0000-0000-00002A000000}"/>
    <hyperlink ref="C28:J28" location="'الإعلانات المنشورة على تداول'!A1" display="الإعلانات المنشورة في الموقع الإلكتروني لشركة السوق المالية السعودية (تداول) مصنفةً بحسب نوع التطورات الجوهرية في الإعلانات" xr:uid="{00000000-0004-0000-0000-00002B000000}"/>
    <hyperlink ref="N27:U27" location="'تطور الاستثمار الأجنبي في السوق'!A1" display=" foreign investment in the saudi capital market" xr:uid="{00000000-0004-0000-0000-00002C000000}"/>
    <hyperlink ref="C27:J27" location="'تطور الاستثمار الأجنبي في السوق'!A1" display=" تطور الاستثمار الأجنبي في السوق المالية السعودية" xr:uid="{00000000-0004-0000-0000-00002D000000}"/>
    <hyperlink ref="N26:U26" location="' إجمالي قيم الأصول المدارة '!A1" display="Total Value of Asset Under Management" xr:uid="{00000000-0004-0000-0000-00002E000000}"/>
    <hyperlink ref="C26:J26" location="' إجمالي قيم الأصول المدارة '!A1" display="إجمالي قيم الأصول المدارة" xr:uid="{00000000-0004-0000-0000-00002F000000}"/>
    <hyperlink ref="N25:U25" location="'عدد المحافظ الخاصة المدارة'!A1" display="Number and Total Assets Values of Discretionary Portfolio Management (DPM) Classified by Type of Investments" xr:uid="{00000000-0004-0000-0000-000030000000}"/>
    <hyperlink ref="C25:J25" location="'عدد المحافظ الخاصة المدارة'!A1" display="عدد المحافظ الخاصة المدارة وإجمالي أصولها مصنفة حسب الفئة الاستثمارية" xr:uid="{00000000-0004-0000-0000-000031000000}"/>
    <hyperlink ref="N24:U24" location="'قيم أصول الصناديق الخاصة'!A1" display="Values of Private Funds Assets Classified by Type of Investment" xr:uid="{00000000-0004-0000-0000-000032000000}"/>
    <hyperlink ref="C24:J24" location="' إجمالي قيم الأصول المدارة '!A1" display="قيم أصول الصناديق  الخاصة مصنفة حسب نوع الاستثمار" xr:uid="{00000000-0004-0000-0000-000033000000}"/>
    <hyperlink ref="N23:U23" location="'عدد مشتركين الصناديق الخاصة'!A1" display="Number of Subscribers to Private Funds by Type of Investment" xr:uid="{00000000-0004-0000-0000-000034000000}"/>
    <hyperlink ref="C23:J23" location="'عدد مشتركين الصناديق الخاصة'!A1" display="عدد المشتركين في الصناديق  الخاصة مصنفين بحسب نوع استثمار الصندوق" xr:uid="{00000000-0004-0000-0000-000035000000}"/>
    <hyperlink ref="N22:U22" location="'عدد الصناديق الخاصة حسب النوع '!A1" display="Number of Private Funds Classified by Type of Investment" xr:uid="{00000000-0004-0000-0000-000036000000}"/>
    <hyperlink ref="C22:J22" location="'عدد الصناديق الخاصة حسب النوع '!A1" display="عدد الصناديق  الخاصة مصنفة بحسب نوع استثمار الصندوق" xr:uid="{00000000-0004-0000-0000-000037000000}"/>
    <hyperlink ref="N21:U21" location="'عدد الصناديق الخاصة حسب النوع '!A1" display="Indicators of Public Funds in Equities Classified Geographically" xr:uid="{00000000-0004-0000-0000-000038000000}"/>
    <hyperlink ref="C21:J21" location="' الصناديق العامة حسب النطاق '!A1" display="مؤشرات الصناديق العامة المستثمرة في الأسهم مصنفة بحسب النطاق الجغرافي  للعام 2022 " xr:uid="{00000000-0004-0000-0000-000039000000}"/>
    <hyperlink ref="N20:U20" location="'قيم أصول الصناديق العامة'!A1" display="Values of Public  Funds’ Assets under Management (AUM) (SR Million) by Type of Investment" xr:uid="{00000000-0004-0000-0000-00003A000000}"/>
    <hyperlink ref="C20:J20" location="'قيم أصول الصناديق العامة'!A1" display="قيم أصول الصناديق  العامة (مليون ريال) مصنفةً بحسب نوع الاستثمار" xr:uid="{00000000-0004-0000-0000-00003B000000}"/>
    <hyperlink ref="N19:U19" location="'عدد مشتركين الصناديق العامة'!A1" display="Number of Subscribers to public Funds by Type of Investment" xr:uid="{00000000-0004-0000-0000-00003C000000}"/>
    <hyperlink ref="C19:J19" location="'عدد مشتركين الصناديق العامة'!A1" display="عدد المشتركين في الصناديق  العامة مصنفين بحسب نوع استثمار الصندوق" xr:uid="{00000000-0004-0000-0000-00003D000000}"/>
    <hyperlink ref="N18:U18" location="'عدد الصناديق العامة '!A1" display="Number of Public Funds by Type of Investment" xr:uid="{00000000-0004-0000-0000-00003E000000}"/>
    <hyperlink ref="C18:J18" location="'عدد الصناديق العامة '!A1" display="عدد الصناديق العامة مصنفةً بحسب  نوع استثمار الصندوق" xr:uid="{00000000-0004-0000-0000-00003F000000}"/>
    <hyperlink ref="N17:U17" location="'مؤشرات الصكوك وأدوات الدين'!A1" display=" sukuk and debt instruments in the saudi capital market" xr:uid="{00000000-0004-0000-0000-000040000000}"/>
    <hyperlink ref="C17:J17" location="'مؤشرات الصكوك وأدوات الدين'!A1" display="مؤشرات الصكوك وأدوات الدين المدرجة في السوق المالية السعودية (تداول)" xr:uid="{00000000-0004-0000-0000-000041000000}"/>
    <hyperlink ref="N16:U16" location="'مجالس الإدارة بحسب صفة العضوية'!A1" display="Composition of Boards of Directors of Listed Companies Classified by Membership Type" xr:uid="{00000000-0004-0000-0000-000042000000}"/>
    <hyperlink ref="C16:J16" location="'مجالس الإدارة بحسب صفة العضوية'!A1" display="تكوين مجالس الإدارة في الشركات المدرجة مصنفةً بحسب صفة العضوية " xr:uid="{00000000-0004-0000-0000-000043000000}"/>
    <hyperlink ref="N15:U15" location="'مبالغ اكتتاب الأفراد'!A1" display="Individual Subscription Amounts (SR Billion) by Subscription Channel before Returning Oversubscribed Amounts" xr:uid="{00000000-0004-0000-0000-000044000000}"/>
    <hyperlink ref="C15:J15" location="'مبالغ اكتتاب الأفراد'!A1" display="مبالغ اكتتاب الأفراد (مليار ريال) مصنفة بحسب قنوات اكتتاب الطرح العام قبل رد الفائض" xr:uid="{00000000-0004-0000-0000-000045000000}"/>
    <hyperlink ref="N14:U14" location="'عدد المكتتبين الأفراد'!A1" display="Number of Individual Subscribers (in Millions) to IPOs by Subscription Channel" xr:uid="{00000000-0004-0000-0000-000046000000}"/>
    <hyperlink ref="C14:J14" location="'عدد المكتتبين الأفراد'!A1" display="عدد المكتتبين الأفراد (بالمليون) مصنفين بحسب قنوات اكتتاب الطرح العام" xr:uid="{00000000-0004-0000-0000-000047000000}"/>
    <hyperlink ref="N13:U13" location="'إجمالي مبالغ طرح أوراق المال'!A1" display="Public Offering and Shares Registration (SR Billion) Raised from Securities Offerings by Type" xr:uid="{00000000-0004-0000-0000-000048000000}"/>
    <hyperlink ref="C13:J13" location="'إجمالي مبالغ طرح أوراق المال'!A1" display="الطرح العام وتسجيل الأسهم (مليار ريال) مصنفةً بحسب نوع الطرح" xr:uid="{00000000-0004-0000-0000-000049000000}"/>
    <hyperlink ref="N12:U12" location="' طلبات طرح وتنظيم أوراق المال'!A1" display="Number of Applications for Securities Offerings and Corporate Actions Approved by CMA and Private Placement Notifications Received" xr:uid="{00000000-0004-0000-0000-00004A000000}"/>
    <hyperlink ref="C12:J12" location="' طلبات طرح وتنظيم أوراق المال'!A1" display="عدد طلبات طرح وتنظيم الأوراق المالية التي وافقت عليها الهيئة وإشعارات الطرح الخاص التي تلقتها" xr:uid="{00000000-0004-0000-0000-00004B000000}"/>
  </hyperlinks>
  <pageMargins left="0.7" right="0.7" top="0.75" bottom="0.75" header="0.3" footer="0.3"/>
  <pageSetup paperSize="9" orientation="portrait" r:id="rId1"/>
  <headerFooter>
    <oddFooter>&amp;C&amp;1#&amp;"Calibri"&amp;10&amp;K000000Internal - داخلي</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sheetPr>
  <dimension ref="C11:O34"/>
  <sheetViews>
    <sheetView showGridLines="0" showRowColHeaders="0" rightToLeft="1" topLeftCell="C10" zoomScaleNormal="100" workbookViewId="0">
      <selection activeCell="M30" sqref="M30"/>
    </sheetView>
  </sheetViews>
  <sheetFormatPr defaultColWidth="8.85546875" defaultRowHeight="15"/>
  <cols>
    <col min="1" max="3" width="8.85546875" style="82"/>
    <col min="4" max="4" width="10.5703125" style="82" bestFit="1" customWidth="1"/>
    <col min="5" max="5" width="12.5703125" style="82" customWidth="1"/>
    <col min="6" max="6" width="10.5703125" style="82" bestFit="1" customWidth="1"/>
    <col min="7" max="7" width="9.42578125" style="82" customWidth="1"/>
    <col min="8" max="8" width="9.5703125" style="82" bestFit="1" customWidth="1"/>
    <col min="9" max="9" width="10" style="82" customWidth="1"/>
    <col min="10" max="10" width="11.42578125" style="82" customWidth="1"/>
    <col min="11" max="11" width="9.5703125" style="82" bestFit="1" customWidth="1"/>
    <col min="12" max="12" width="11.42578125" style="82" customWidth="1"/>
    <col min="13" max="13" width="9.5703125" style="82" bestFit="1" customWidth="1"/>
    <col min="14" max="14" width="11.5703125" style="82" bestFit="1" customWidth="1"/>
    <col min="15" max="16384" width="8.85546875" style="82"/>
  </cols>
  <sheetData>
    <row r="11" spans="3:15" ht="26.25">
      <c r="D11" s="219" t="s">
        <v>388</v>
      </c>
      <c r="E11" s="219"/>
      <c r="F11" s="219"/>
      <c r="G11" s="219"/>
      <c r="H11" s="219"/>
      <c r="I11" s="219"/>
      <c r="J11" s="219"/>
      <c r="K11" s="219"/>
      <c r="L11" s="219"/>
      <c r="M11" s="219"/>
    </row>
    <row r="12" spans="3:15" ht="32.25" customHeight="1">
      <c r="D12" s="222" t="s">
        <v>389</v>
      </c>
      <c r="E12" s="222"/>
      <c r="F12" s="222"/>
      <c r="G12" s="222"/>
      <c r="H12" s="222"/>
      <c r="I12" s="222"/>
      <c r="J12" s="222"/>
      <c r="K12" s="222"/>
      <c r="L12" s="222"/>
      <c r="M12" s="222"/>
    </row>
    <row r="13" spans="3:15" ht="8.25" customHeight="1" thickBot="1"/>
    <row r="14" spans="3:15" ht="89.25" customHeight="1" thickTop="1" thickBot="1">
      <c r="C14" s="13" t="s">
        <v>72</v>
      </c>
      <c r="D14" s="13" t="s">
        <v>85</v>
      </c>
      <c r="E14" s="13" t="s">
        <v>86</v>
      </c>
      <c r="F14" s="13" t="s">
        <v>87</v>
      </c>
      <c r="G14" s="13" t="s">
        <v>88</v>
      </c>
      <c r="H14" s="13" t="s">
        <v>89</v>
      </c>
      <c r="I14" s="13" t="s">
        <v>90</v>
      </c>
      <c r="J14" s="13" t="s">
        <v>174</v>
      </c>
      <c r="K14" s="13" t="s">
        <v>91</v>
      </c>
      <c r="L14" s="13" t="s">
        <v>92</v>
      </c>
      <c r="M14" s="13" t="s">
        <v>83</v>
      </c>
      <c r="N14" s="105" t="s">
        <v>1</v>
      </c>
    </row>
    <row r="15" spans="3:15" ht="18" customHeight="1" thickTop="1" thickBot="1">
      <c r="C15" s="106" t="s">
        <v>251</v>
      </c>
      <c r="D15" s="17">
        <v>62317</v>
      </c>
      <c r="E15" s="17">
        <v>808</v>
      </c>
      <c r="F15" s="17">
        <v>33893</v>
      </c>
      <c r="G15" s="17">
        <v>1591</v>
      </c>
      <c r="H15" s="17">
        <v>2363</v>
      </c>
      <c r="I15" s="17" t="s">
        <v>0</v>
      </c>
      <c r="J15" s="17" t="s">
        <v>0</v>
      </c>
      <c r="K15" s="17" t="s">
        <v>0</v>
      </c>
      <c r="L15" s="17" t="s">
        <v>0</v>
      </c>
      <c r="M15" s="17">
        <v>4127</v>
      </c>
      <c r="N15" s="18">
        <f>SUM(D15:M15)</f>
        <v>105099</v>
      </c>
      <c r="O15" s="20"/>
    </row>
    <row r="16" spans="3:15" ht="18" customHeight="1" thickTop="1" thickBot="1">
      <c r="C16" s="106" t="s">
        <v>252</v>
      </c>
      <c r="D16" s="17">
        <v>24824</v>
      </c>
      <c r="E16" s="17">
        <v>153</v>
      </c>
      <c r="F16" s="17">
        <v>43035</v>
      </c>
      <c r="G16" s="17">
        <v>2293</v>
      </c>
      <c r="H16" s="17">
        <v>1756</v>
      </c>
      <c r="I16" s="17" t="s">
        <v>0</v>
      </c>
      <c r="J16" s="17" t="s">
        <v>0</v>
      </c>
      <c r="K16" s="17" t="s">
        <v>0</v>
      </c>
      <c r="L16" s="17" t="s">
        <v>0</v>
      </c>
      <c r="M16" s="17">
        <v>2754</v>
      </c>
      <c r="N16" s="18">
        <f t="shared" ref="N16:N28" si="0">SUM(D16:M16)</f>
        <v>74815</v>
      </c>
      <c r="O16" s="20"/>
    </row>
    <row r="17" spans="3:15" ht="18" customHeight="1" thickTop="1" thickBot="1">
      <c r="C17" s="106" t="s">
        <v>253</v>
      </c>
      <c r="D17" s="17">
        <v>29719</v>
      </c>
      <c r="E17" s="17">
        <v>205</v>
      </c>
      <c r="F17" s="17">
        <v>54518</v>
      </c>
      <c r="G17" s="17">
        <v>2237</v>
      </c>
      <c r="H17" s="17">
        <v>1913</v>
      </c>
      <c r="I17" s="17">
        <v>115.3</v>
      </c>
      <c r="J17" s="17">
        <v>217.5</v>
      </c>
      <c r="K17" s="17" t="s">
        <v>0</v>
      </c>
      <c r="L17" s="17" t="s">
        <v>0</v>
      </c>
      <c r="M17" s="17">
        <v>635.1</v>
      </c>
      <c r="N17" s="18">
        <f t="shared" si="0"/>
        <v>89559.900000000009</v>
      </c>
      <c r="O17" s="20"/>
    </row>
    <row r="18" spans="3:15" ht="18" customHeight="1" thickTop="1" thickBot="1">
      <c r="C18" s="106" t="s">
        <v>254</v>
      </c>
      <c r="D18" s="17">
        <v>30974</v>
      </c>
      <c r="E18" s="17">
        <v>218.9</v>
      </c>
      <c r="F18" s="17">
        <v>58015.7</v>
      </c>
      <c r="G18" s="17">
        <v>1557.4</v>
      </c>
      <c r="H18" s="17">
        <v>2677.3</v>
      </c>
      <c r="I18" s="17">
        <v>91.2</v>
      </c>
      <c r="J18" s="17">
        <v>358.1</v>
      </c>
      <c r="K18" s="17">
        <v>74.2</v>
      </c>
      <c r="L18" s="17" t="s">
        <v>0</v>
      </c>
      <c r="M18" s="17">
        <v>773.5</v>
      </c>
      <c r="N18" s="18">
        <f t="shared" si="0"/>
        <v>94740.3</v>
      </c>
      <c r="O18" s="20"/>
    </row>
    <row r="19" spans="3:15" ht="18" customHeight="1" thickTop="1" thickBot="1">
      <c r="C19" s="106" t="s">
        <v>255</v>
      </c>
      <c r="D19" s="17">
        <v>26628.400000000001</v>
      </c>
      <c r="E19" s="17">
        <v>241.2</v>
      </c>
      <c r="F19" s="17">
        <v>49544.1</v>
      </c>
      <c r="G19" s="17">
        <v>2550.6</v>
      </c>
      <c r="H19" s="17">
        <v>2715.6</v>
      </c>
      <c r="I19" s="17">
        <v>115.6</v>
      </c>
      <c r="J19" s="17">
        <v>230.5</v>
      </c>
      <c r="K19" s="17">
        <v>117.1</v>
      </c>
      <c r="L19" s="17" t="s">
        <v>0</v>
      </c>
      <c r="M19" s="17">
        <v>50.4</v>
      </c>
      <c r="N19" s="18">
        <f t="shared" si="0"/>
        <v>82193.500000000015</v>
      </c>
      <c r="O19" s="20"/>
    </row>
    <row r="20" spans="3:15" ht="18" customHeight="1" thickTop="1" thickBot="1">
      <c r="C20" s="106" t="s">
        <v>256</v>
      </c>
      <c r="D20" s="17">
        <v>27988.2</v>
      </c>
      <c r="E20" s="17">
        <v>637.20000000000005</v>
      </c>
      <c r="F20" s="17">
        <v>53878.3</v>
      </c>
      <c r="G20" s="17">
        <v>2587.4</v>
      </c>
      <c r="H20" s="17">
        <v>2731</v>
      </c>
      <c r="I20" s="17">
        <v>64.2</v>
      </c>
      <c r="J20" s="17">
        <v>43.3</v>
      </c>
      <c r="K20" s="17">
        <v>107.8</v>
      </c>
      <c r="L20" s="17" t="s">
        <v>0</v>
      </c>
      <c r="M20" s="17">
        <v>30.2</v>
      </c>
      <c r="N20" s="18">
        <f t="shared" si="0"/>
        <v>88067.6</v>
      </c>
      <c r="O20" s="20"/>
    </row>
    <row r="21" spans="3:15" ht="18" customHeight="1" thickTop="1" thickBot="1">
      <c r="C21" s="106" t="s">
        <v>257</v>
      </c>
      <c r="D21" s="17">
        <v>34441.199999999997</v>
      </c>
      <c r="E21" s="17">
        <v>563.29999999999995</v>
      </c>
      <c r="F21" s="17">
        <v>60945.8</v>
      </c>
      <c r="G21" s="17">
        <v>4131.1000000000004</v>
      </c>
      <c r="H21" s="17">
        <v>2797.9</v>
      </c>
      <c r="I21" s="17">
        <v>130.5</v>
      </c>
      <c r="J21" s="17" t="s">
        <v>0</v>
      </c>
      <c r="K21" s="17">
        <v>58.7</v>
      </c>
      <c r="L21" s="17" t="s">
        <v>0</v>
      </c>
      <c r="M21" s="17">
        <v>111.3</v>
      </c>
      <c r="N21" s="18">
        <f t="shared" si="0"/>
        <v>103179.8</v>
      </c>
      <c r="O21" s="20"/>
    </row>
    <row r="22" spans="3:15" ht="18" customHeight="1" thickTop="1" thickBot="1">
      <c r="C22" s="106" t="s">
        <v>258</v>
      </c>
      <c r="D22" s="17">
        <v>35585.4</v>
      </c>
      <c r="E22" s="17">
        <v>641.9</v>
      </c>
      <c r="F22" s="17">
        <v>66381.600000000006</v>
      </c>
      <c r="G22" s="17">
        <v>4975.5</v>
      </c>
      <c r="H22" s="17">
        <v>2837.2</v>
      </c>
      <c r="I22" s="17">
        <v>124.6</v>
      </c>
      <c r="J22" s="17" t="s">
        <v>0</v>
      </c>
      <c r="K22" s="17">
        <v>55.9</v>
      </c>
      <c r="L22" s="17" t="s">
        <v>0</v>
      </c>
      <c r="M22" s="17">
        <v>108.7</v>
      </c>
      <c r="N22" s="18">
        <f t="shared" si="0"/>
        <v>110710.8</v>
      </c>
      <c r="O22" s="20"/>
    </row>
    <row r="23" spans="3:15" ht="18" customHeight="1" thickTop="1" thickBot="1">
      <c r="C23" s="106" t="s">
        <v>259</v>
      </c>
      <c r="D23" s="17">
        <v>33011.599999999999</v>
      </c>
      <c r="E23" s="17">
        <v>831.3</v>
      </c>
      <c r="F23" s="17">
        <v>61713.3</v>
      </c>
      <c r="G23" s="17">
        <v>4430.5</v>
      </c>
      <c r="H23" s="17">
        <v>2727</v>
      </c>
      <c r="I23" s="17">
        <v>91.9</v>
      </c>
      <c r="J23" s="17" t="s">
        <v>0</v>
      </c>
      <c r="K23" s="17">
        <v>35.299999999999997</v>
      </c>
      <c r="L23" s="17" t="s">
        <v>0</v>
      </c>
      <c r="M23" s="17">
        <v>57.4</v>
      </c>
      <c r="N23" s="18">
        <f t="shared" si="0"/>
        <v>102898.3</v>
      </c>
      <c r="O23" s="20"/>
    </row>
    <row r="24" spans="3:15" ht="18" customHeight="1" thickTop="1" thickBot="1">
      <c r="C24" s="106" t="s">
        <v>260</v>
      </c>
      <c r="D24" s="17">
        <v>22444</v>
      </c>
      <c r="E24" s="17">
        <v>848.7</v>
      </c>
      <c r="F24" s="17">
        <v>57497.599999999999</v>
      </c>
      <c r="G24" s="17">
        <v>3610.3</v>
      </c>
      <c r="H24" s="17">
        <v>2584.9</v>
      </c>
      <c r="I24" s="17">
        <v>82.5</v>
      </c>
      <c r="J24" s="17" t="s">
        <v>0</v>
      </c>
      <c r="K24" s="17">
        <v>36.5</v>
      </c>
      <c r="L24" s="17">
        <v>555</v>
      </c>
      <c r="M24" s="17">
        <v>176.2</v>
      </c>
      <c r="N24" s="18">
        <f t="shared" si="0"/>
        <v>87835.7</v>
      </c>
      <c r="O24" s="20"/>
    </row>
    <row r="25" spans="3:15" ht="18" customHeight="1" thickTop="1" thickBot="1">
      <c r="C25" s="106" t="s">
        <v>261</v>
      </c>
      <c r="D25" s="17">
        <v>20980.105933573621</v>
      </c>
      <c r="E25" s="17">
        <v>754.08618635177913</v>
      </c>
      <c r="F25" s="17">
        <v>72651.534585119458</v>
      </c>
      <c r="G25" s="17">
        <v>8811.9385911383579</v>
      </c>
      <c r="H25" s="17">
        <v>2887.6546653457353</v>
      </c>
      <c r="I25" s="17">
        <v>75.910992999999991</v>
      </c>
      <c r="J25" s="17" t="s">
        <v>0</v>
      </c>
      <c r="K25" s="17">
        <v>36.025913529999997</v>
      </c>
      <c r="L25" s="17">
        <v>3637.009162784922</v>
      </c>
      <c r="M25" s="17">
        <v>398.51711000091149</v>
      </c>
      <c r="N25" s="18">
        <f t="shared" si="0"/>
        <v>110232.78314084478</v>
      </c>
      <c r="O25" s="20"/>
    </row>
    <row r="26" spans="3:15" ht="18" customHeight="1" thickTop="1" thickBot="1">
      <c r="C26" s="106" t="s">
        <v>262</v>
      </c>
      <c r="D26" s="17">
        <v>20675.400000000001</v>
      </c>
      <c r="E26" s="17">
        <v>509.7</v>
      </c>
      <c r="F26" s="17">
        <v>62444</v>
      </c>
      <c r="G26" s="17">
        <v>8347.9</v>
      </c>
      <c r="H26" s="17">
        <v>2899.6</v>
      </c>
      <c r="I26" s="17">
        <v>71.8</v>
      </c>
      <c r="J26" s="17" t="s">
        <v>0</v>
      </c>
      <c r="K26" s="17">
        <v>37.700000000000003</v>
      </c>
      <c r="L26" s="17">
        <v>16449.8</v>
      </c>
      <c r="M26" s="17">
        <v>425.8</v>
      </c>
      <c r="N26" s="18">
        <f t="shared" si="0"/>
        <v>111861.70000000001</v>
      </c>
      <c r="O26" s="20"/>
    </row>
    <row r="27" spans="3:15" ht="18" customHeight="1" thickTop="1" thickBot="1">
      <c r="C27" s="106" t="s">
        <v>263</v>
      </c>
      <c r="D27" s="17">
        <v>20667.509999999998</v>
      </c>
      <c r="E27" s="17">
        <v>1927.3</v>
      </c>
      <c r="F27" s="17">
        <v>106796.6</v>
      </c>
      <c r="G27" s="17">
        <v>7951.58</v>
      </c>
      <c r="H27" s="17">
        <v>2837.25</v>
      </c>
      <c r="I27" s="17">
        <v>62.49</v>
      </c>
      <c r="J27" s="17" t="s">
        <v>0</v>
      </c>
      <c r="K27" s="17">
        <v>42.021000000000001</v>
      </c>
      <c r="L27" s="17">
        <v>19068.224999999999</v>
      </c>
      <c r="M27" s="17">
        <v>605.04</v>
      </c>
      <c r="N27" s="18">
        <f t="shared" si="0"/>
        <v>159958.016</v>
      </c>
      <c r="O27" s="20"/>
    </row>
    <row r="28" spans="3:15" ht="18" customHeight="1" thickTop="1" thickBot="1">
      <c r="C28" s="106" t="s">
        <v>84</v>
      </c>
      <c r="D28" s="17">
        <v>21220.7</v>
      </c>
      <c r="E28" s="17">
        <v>17368.13</v>
      </c>
      <c r="F28" s="17">
        <v>136415.35</v>
      </c>
      <c r="G28" s="17">
        <v>7544.89</v>
      </c>
      <c r="H28" s="17">
        <v>2236.1999999999998</v>
      </c>
      <c r="I28" s="17">
        <v>53.4</v>
      </c>
      <c r="J28" s="17" t="s">
        <v>0</v>
      </c>
      <c r="K28" s="17">
        <v>1609</v>
      </c>
      <c r="L28" s="17">
        <v>21645</v>
      </c>
      <c r="M28" s="17">
        <v>1631.65</v>
      </c>
      <c r="N28" s="18">
        <f t="shared" si="0"/>
        <v>209724.32</v>
      </c>
      <c r="O28" s="20"/>
    </row>
    <row r="29" spans="3:15" ht="18" customHeight="1" thickTop="1" thickBot="1">
      <c r="C29" s="106" t="s">
        <v>288</v>
      </c>
      <c r="D29" s="17">
        <v>25095.974141720435</v>
      </c>
      <c r="E29" s="17">
        <v>34403.613812355543</v>
      </c>
      <c r="F29" s="17">
        <v>130888.49612059692</v>
      </c>
      <c r="G29" s="17">
        <v>6708.890493815039</v>
      </c>
      <c r="H29" s="17">
        <v>2555.5213071750986</v>
      </c>
      <c r="I29" s="17" t="s">
        <v>0</v>
      </c>
      <c r="J29" s="17" t="s">
        <v>0</v>
      </c>
      <c r="K29" s="17">
        <v>1598.5847498651078</v>
      </c>
      <c r="L29" s="17">
        <v>22008.767656498054</v>
      </c>
      <c r="M29" s="17">
        <v>3913.5554151391698</v>
      </c>
      <c r="N29" s="18">
        <f>SUM(D29:M29)</f>
        <v>227173.40369716537</v>
      </c>
    </row>
    <row r="30" spans="3:15" ht="16.5" thickTop="1" thickBot="1">
      <c r="C30" s="106" t="s">
        <v>370</v>
      </c>
      <c r="D30" s="17">
        <v>23255.41</v>
      </c>
      <c r="E30" s="17">
        <v>19551.86</v>
      </c>
      <c r="F30" s="17">
        <v>49619.46</v>
      </c>
      <c r="G30" s="17">
        <v>680.16</v>
      </c>
      <c r="H30" s="17">
        <v>2846.86</v>
      </c>
      <c r="I30" s="17" t="s">
        <v>0</v>
      </c>
      <c r="J30" s="17" t="s">
        <v>0</v>
      </c>
      <c r="K30" s="17">
        <v>1519.06</v>
      </c>
      <c r="L30" s="17">
        <v>25198.2</v>
      </c>
      <c r="M30" s="17">
        <v>3434</v>
      </c>
      <c r="N30" s="18">
        <f>SUM(D30:M30)</f>
        <v>126105.01000000001</v>
      </c>
    </row>
    <row r="31" spans="3:15" ht="16.5" thickTop="1" thickBot="1">
      <c r="C31" s="106">
        <v>2023</v>
      </c>
      <c r="D31" s="17">
        <v>28233</v>
      </c>
      <c r="E31" s="17">
        <v>23041.7</v>
      </c>
      <c r="F31" s="17">
        <v>30616.9</v>
      </c>
      <c r="G31" s="17">
        <v>295.2</v>
      </c>
      <c r="H31" s="17">
        <v>4594.8</v>
      </c>
      <c r="I31" s="17">
        <v>59.7</v>
      </c>
      <c r="J31" s="17" t="s">
        <v>0</v>
      </c>
      <c r="K31" s="17">
        <v>647.1</v>
      </c>
      <c r="L31" s="17">
        <v>27727</v>
      </c>
      <c r="M31" s="17">
        <v>7362.1</v>
      </c>
      <c r="N31" s="18">
        <f>SUM(D31:M31)</f>
        <v>122577.50000000001</v>
      </c>
    </row>
    <row r="32" spans="3:15" ht="16.5" thickTop="1" thickBot="1">
      <c r="D32" s="122"/>
      <c r="E32" s="122"/>
      <c r="F32" s="122"/>
      <c r="G32" s="122"/>
      <c r="H32" s="122"/>
      <c r="I32" s="122"/>
      <c r="J32" s="122"/>
      <c r="K32" s="122"/>
      <c r="L32" s="122"/>
      <c r="M32" s="122"/>
    </row>
    <row r="33" spans="4:13" ht="15.75" thickTop="1">
      <c r="D33" s="80"/>
      <c r="E33" s="80"/>
      <c r="F33" s="80"/>
      <c r="G33" s="80"/>
      <c r="H33" s="80"/>
      <c r="I33" s="80"/>
      <c r="J33" s="80"/>
      <c r="K33" s="80"/>
      <c r="L33" s="80"/>
      <c r="M33" s="80"/>
    </row>
    <row r="34" spans="4:13">
      <c r="D34" s="80"/>
      <c r="E34" s="80"/>
      <c r="F34" s="80"/>
      <c r="G34" s="80"/>
      <c r="H34" s="80"/>
      <c r="I34" s="80"/>
      <c r="J34" s="80"/>
      <c r="K34" s="80"/>
      <c r="L34" s="80"/>
      <c r="M34" s="80"/>
    </row>
  </sheetData>
  <mergeCells count="2">
    <mergeCell ref="D11:M11"/>
    <mergeCell ref="D12:M12"/>
  </mergeCells>
  <pageMargins left="0.7" right="0.7" top="0.75" bottom="0.75" header="0.3" footer="0.3"/>
  <pageSetup paperSize="9" orientation="portrait" r:id="rId1"/>
  <headerFooter>
    <oddFooter>&amp;C&amp;1#&amp;"Calibri"&amp;10&amp;K000000Internal - داخلي</oddFooter>
  </headerFooter>
  <ignoredErrors>
    <ignoredError sqref="N31"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autoPageBreaks="0"/>
  </sheetPr>
  <dimension ref="B11:L55"/>
  <sheetViews>
    <sheetView showGridLines="0" showRowColHeaders="0" rightToLeft="1" topLeftCell="A13" zoomScale="85" zoomScaleNormal="85" workbookViewId="0"/>
  </sheetViews>
  <sheetFormatPr defaultColWidth="8.85546875" defaultRowHeight="15"/>
  <cols>
    <col min="1" max="1" width="1" style="42" customWidth="1"/>
    <col min="2" max="2" width="33.85546875" style="42" customWidth="1"/>
    <col min="3" max="3" width="14.42578125" style="42" customWidth="1"/>
    <col min="4" max="5" width="9.42578125" style="42" customWidth="1"/>
    <col min="6" max="6" width="10.42578125" style="42" bestFit="1" customWidth="1"/>
    <col min="7" max="8" width="9" style="42" bestFit="1" customWidth="1"/>
    <col min="9" max="9" width="9.5703125" style="42" customWidth="1"/>
    <col min="10" max="10" width="10.85546875" style="42" customWidth="1"/>
    <col min="11" max="11" width="10.5703125" style="42" customWidth="1"/>
    <col min="12" max="12" width="9.85546875" style="42" customWidth="1"/>
    <col min="13" max="16384" width="8.85546875" style="42"/>
  </cols>
  <sheetData>
    <row r="11" spans="2:12" ht="26.25" customHeight="1">
      <c r="B11" s="228"/>
      <c r="C11" s="230" t="s">
        <v>390</v>
      </c>
      <c r="D11" s="230"/>
      <c r="E11" s="230"/>
      <c r="F11" s="230"/>
      <c r="G11" s="230"/>
      <c r="H11" s="230"/>
      <c r="I11" s="230"/>
      <c r="J11" s="230"/>
      <c r="K11" s="230"/>
      <c r="L11" s="230"/>
    </row>
    <row r="12" spans="2:12" ht="15" customHeight="1" thickBot="1">
      <c r="B12" s="229"/>
      <c r="C12" s="231" t="s">
        <v>391</v>
      </c>
      <c r="D12" s="231"/>
      <c r="E12" s="231"/>
      <c r="F12" s="231"/>
      <c r="G12" s="231"/>
      <c r="H12" s="231"/>
      <c r="I12" s="231"/>
      <c r="J12" s="231"/>
      <c r="K12" s="231"/>
      <c r="L12" s="231"/>
    </row>
    <row r="13" spans="2:12" ht="91.5" thickTop="1" thickBot="1">
      <c r="C13" s="232" t="s">
        <v>180</v>
      </c>
      <c r="D13" s="233"/>
      <c r="E13" s="163" t="s">
        <v>93</v>
      </c>
      <c r="F13" s="163" t="s">
        <v>94</v>
      </c>
      <c r="G13" s="163" t="s">
        <v>95</v>
      </c>
      <c r="H13" s="163" t="s">
        <v>96</v>
      </c>
      <c r="I13" s="163" t="s">
        <v>179</v>
      </c>
      <c r="J13" s="163" t="s">
        <v>97</v>
      </c>
      <c r="K13" s="163" t="s">
        <v>178</v>
      </c>
      <c r="L13" s="111" t="s">
        <v>1</v>
      </c>
    </row>
    <row r="14" spans="2:12" ht="16.5" customHeight="1" thickTop="1" thickBot="1">
      <c r="C14" s="223" t="s">
        <v>392</v>
      </c>
      <c r="D14" s="112" t="s">
        <v>255</v>
      </c>
      <c r="E14" s="46">
        <v>64</v>
      </c>
      <c r="F14" s="46">
        <v>23</v>
      </c>
      <c r="G14" s="46">
        <v>4</v>
      </c>
      <c r="H14" s="46">
        <v>13</v>
      </c>
      <c r="I14" s="46">
        <v>5</v>
      </c>
      <c r="J14" s="46">
        <v>7</v>
      </c>
      <c r="K14" s="46">
        <v>34</v>
      </c>
      <c r="L14" s="44">
        <f t="shared" ref="L14:L47" si="0">SUM(E14:K14)</f>
        <v>150</v>
      </c>
    </row>
    <row r="15" spans="2:12" ht="16.5" thickTop="1" thickBot="1">
      <c r="C15" s="224"/>
      <c r="D15" s="112" t="s">
        <v>256</v>
      </c>
      <c r="E15" s="46">
        <v>60</v>
      </c>
      <c r="F15" s="46">
        <v>22</v>
      </c>
      <c r="G15" s="46">
        <v>4</v>
      </c>
      <c r="H15" s="46">
        <v>11</v>
      </c>
      <c r="I15" s="46">
        <v>5</v>
      </c>
      <c r="J15" s="46">
        <v>6</v>
      </c>
      <c r="K15" s="46">
        <v>30</v>
      </c>
      <c r="L15" s="44">
        <f t="shared" si="0"/>
        <v>138</v>
      </c>
    </row>
    <row r="16" spans="2:12" ht="16.5" thickTop="1" thickBot="1">
      <c r="C16" s="224"/>
      <c r="D16" s="112" t="s">
        <v>257</v>
      </c>
      <c r="E16" s="46">
        <v>60</v>
      </c>
      <c r="F16" s="46">
        <v>23</v>
      </c>
      <c r="G16" s="46">
        <v>6</v>
      </c>
      <c r="H16" s="46">
        <v>11</v>
      </c>
      <c r="I16" s="46">
        <v>5</v>
      </c>
      <c r="J16" s="46">
        <v>6</v>
      </c>
      <c r="K16" s="46">
        <v>30</v>
      </c>
      <c r="L16" s="44">
        <f t="shared" si="0"/>
        <v>141</v>
      </c>
    </row>
    <row r="17" spans="3:12" ht="16.5" thickTop="1" thickBot="1">
      <c r="C17" s="224"/>
      <c r="D17" s="112" t="s">
        <v>258</v>
      </c>
      <c r="E17" s="46">
        <v>71</v>
      </c>
      <c r="F17" s="46">
        <v>26</v>
      </c>
      <c r="G17" s="46">
        <v>6</v>
      </c>
      <c r="H17" s="46">
        <v>10</v>
      </c>
      <c r="I17" s="46">
        <v>4</v>
      </c>
      <c r="J17" s="46">
        <v>6</v>
      </c>
      <c r="K17" s="46">
        <v>27</v>
      </c>
      <c r="L17" s="44">
        <f t="shared" si="0"/>
        <v>150</v>
      </c>
    </row>
    <row r="18" spans="3:12" ht="16.5" thickTop="1" thickBot="1">
      <c r="C18" s="224"/>
      <c r="D18" s="112" t="s">
        <v>259</v>
      </c>
      <c r="E18" s="46">
        <v>89</v>
      </c>
      <c r="F18" s="46">
        <v>28</v>
      </c>
      <c r="G18" s="46">
        <v>6</v>
      </c>
      <c r="H18" s="46">
        <v>10</v>
      </c>
      <c r="I18" s="46">
        <v>4</v>
      </c>
      <c r="J18" s="46">
        <v>6</v>
      </c>
      <c r="K18" s="46">
        <v>26</v>
      </c>
      <c r="L18" s="44">
        <f t="shared" si="0"/>
        <v>169</v>
      </c>
    </row>
    <row r="19" spans="3:12" ht="16.5" thickTop="1" thickBot="1">
      <c r="C19" s="224"/>
      <c r="D19" s="112" t="s">
        <v>260</v>
      </c>
      <c r="E19" s="46">
        <v>96</v>
      </c>
      <c r="F19" s="46">
        <v>27</v>
      </c>
      <c r="G19" s="46">
        <v>6</v>
      </c>
      <c r="H19" s="46">
        <v>9</v>
      </c>
      <c r="I19" s="46">
        <v>4</v>
      </c>
      <c r="J19" s="46">
        <v>5</v>
      </c>
      <c r="K19" s="46">
        <v>21</v>
      </c>
      <c r="L19" s="44">
        <f t="shared" si="0"/>
        <v>168</v>
      </c>
    </row>
    <row r="20" spans="3:12" ht="16.5" thickTop="1" thickBot="1">
      <c r="C20" s="224"/>
      <c r="D20" s="112" t="s">
        <v>261</v>
      </c>
      <c r="E20" s="46">
        <v>93</v>
      </c>
      <c r="F20" s="46">
        <v>28</v>
      </c>
      <c r="G20" s="46">
        <v>4</v>
      </c>
      <c r="H20" s="46">
        <v>8</v>
      </c>
      <c r="I20" s="46">
        <v>4</v>
      </c>
      <c r="J20" s="46">
        <v>5</v>
      </c>
      <c r="K20" s="46">
        <v>19</v>
      </c>
      <c r="L20" s="44">
        <f t="shared" si="0"/>
        <v>161</v>
      </c>
    </row>
    <row r="21" spans="3:12" ht="16.5" thickTop="1" thickBot="1">
      <c r="C21" s="224"/>
      <c r="D21" s="112" t="s">
        <v>262</v>
      </c>
      <c r="E21" s="46">
        <v>85</v>
      </c>
      <c r="F21" s="46">
        <v>24</v>
      </c>
      <c r="G21" s="46">
        <v>3</v>
      </c>
      <c r="H21" s="46">
        <v>7</v>
      </c>
      <c r="I21" s="46">
        <v>3</v>
      </c>
      <c r="J21" s="46">
        <v>4</v>
      </c>
      <c r="K21" s="46">
        <v>15</v>
      </c>
      <c r="L21" s="44">
        <f t="shared" si="0"/>
        <v>141</v>
      </c>
    </row>
    <row r="22" spans="3:12" ht="16.5" thickTop="1" thickBot="1">
      <c r="C22" s="224"/>
      <c r="D22" s="112" t="s">
        <v>263</v>
      </c>
      <c r="E22" s="46">
        <v>80</v>
      </c>
      <c r="F22" s="46">
        <v>24</v>
      </c>
      <c r="G22" s="46">
        <v>4</v>
      </c>
      <c r="H22" s="46">
        <v>7</v>
      </c>
      <c r="I22" s="46">
        <v>3</v>
      </c>
      <c r="J22" s="46">
        <v>4</v>
      </c>
      <c r="K22" s="46">
        <v>15</v>
      </c>
      <c r="L22" s="44">
        <f t="shared" si="0"/>
        <v>137</v>
      </c>
    </row>
    <row r="23" spans="3:12" ht="16.5" thickTop="1" thickBot="1">
      <c r="C23" s="224"/>
      <c r="D23" s="113" t="s">
        <v>84</v>
      </c>
      <c r="E23" s="46">
        <v>72</v>
      </c>
      <c r="F23" s="46">
        <v>24</v>
      </c>
      <c r="G23" s="46">
        <v>4</v>
      </c>
      <c r="H23" s="46">
        <v>7</v>
      </c>
      <c r="I23" s="46">
        <v>3</v>
      </c>
      <c r="J23" s="46">
        <v>4</v>
      </c>
      <c r="K23" s="46">
        <v>14</v>
      </c>
      <c r="L23" s="44">
        <f t="shared" si="0"/>
        <v>128</v>
      </c>
    </row>
    <row r="24" spans="3:12" ht="16.5" thickTop="1" thickBot="1">
      <c r="C24" s="224"/>
      <c r="D24" s="113" t="s">
        <v>288</v>
      </c>
      <c r="E24" s="46">
        <v>76</v>
      </c>
      <c r="F24" s="46">
        <v>24</v>
      </c>
      <c r="G24" s="46">
        <v>3</v>
      </c>
      <c r="H24" s="46">
        <v>7</v>
      </c>
      <c r="I24" s="46">
        <v>3</v>
      </c>
      <c r="J24" s="46">
        <v>4</v>
      </c>
      <c r="K24" s="46">
        <v>12</v>
      </c>
      <c r="L24" s="44">
        <v>129</v>
      </c>
    </row>
    <row r="25" spans="3:12" ht="16.5" customHeight="1" thickTop="1" thickBot="1">
      <c r="C25" s="224"/>
      <c r="D25" s="113">
        <v>2022</v>
      </c>
      <c r="E25" s="123">
        <v>77</v>
      </c>
      <c r="F25" s="123">
        <v>24</v>
      </c>
      <c r="G25" s="123">
        <v>4</v>
      </c>
      <c r="H25" s="123">
        <v>4</v>
      </c>
      <c r="I25" s="123">
        <v>2</v>
      </c>
      <c r="J25" s="123">
        <v>2</v>
      </c>
      <c r="K25" s="123">
        <v>10</v>
      </c>
      <c r="L25" s="44">
        <f>SUM(E25:K25)</f>
        <v>123</v>
      </c>
    </row>
    <row r="26" spans="3:12" ht="16.5" customHeight="1" thickTop="1" thickBot="1">
      <c r="C26" s="225"/>
      <c r="D26" s="113">
        <v>2023</v>
      </c>
      <c r="E26" s="123">
        <v>87</v>
      </c>
      <c r="F26" s="123">
        <v>26</v>
      </c>
      <c r="G26" s="123">
        <v>4</v>
      </c>
      <c r="H26" s="123">
        <v>3</v>
      </c>
      <c r="I26" s="123">
        <v>1</v>
      </c>
      <c r="J26" s="123">
        <v>1</v>
      </c>
      <c r="K26" s="123">
        <v>10</v>
      </c>
      <c r="L26" s="44">
        <f>SUM(E26:K26)</f>
        <v>132</v>
      </c>
    </row>
    <row r="27" spans="3:12" ht="16.5" customHeight="1" thickTop="1" thickBot="1">
      <c r="C27" s="223" t="s">
        <v>393</v>
      </c>
      <c r="D27" s="112" t="s">
        <v>255</v>
      </c>
      <c r="E27" s="124">
        <v>206286</v>
      </c>
      <c r="F27" s="124">
        <v>12742</v>
      </c>
      <c r="G27" s="124">
        <v>60</v>
      </c>
      <c r="H27" s="124">
        <v>2466</v>
      </c>
      <c r="I27" s="124">
        <v>271</v>
      </c>
      <c r="J27" s="124">
        <v>429</v>
      </c>
      <c r="K27" s="124">
        <v>3950</v>
      </c>
      <c r="L27" s="125">
        <f t="shared" si="0"/>
        <v>226204</v>
      </c>
    </row>
    <row r="28" spans="3:12" ht="16.5" thickTop="1" thickBot="1">
      <c r="C28" s="224"/>
      <c r="D28" s="112" t="s">
        <v>256</v>
      </c>
      <c r="E28" s="124">
        <v>193556</v>
      </c>
      <c r="F28" s="124">
        <v>12104</v>
      </c>
      <c r="G28" s="124">
        <v>244</v>
      </c>
      <c r="H28" s="124">
        <v>2054</v>
      </c>
      <c r="I28" s="124">
        <v>245</v>
      </c>
      <c r="J28" s="124">
        <v>275</v>
      </c>
      <c r="K28" s="124">
        <v>3650</v>
      </c>
      <c r="L28" s="125">
        <f t="shared" si="0"/>
        <v>212128</v>
      </c>
    </row>
    <row r="29" spans="3:12" ht="16.5" thickTop="1" thickBot="1">
      <c r="C29" s="224"/>
      <c r="D29" s="112" t="s">
        <v>257</v>
      </c>
      <c r="E29" s="124">
        <v>178825</v>
      </c>
      <c r="F29" s="124">
        <v>12142</v>
      </c>
      <c r="G29" s="124">
        <v>272</v>
      </c>
      <c r="H29" s="124">
        <v>1780</v>
      </c>
      <c r="I29" s="124">
        <v>266</v>
      </c>
      <c r="J29" s="124">
        <v>291</v>
      </c>
      <c r="K29" s="124">
        <v>3947</v>
      </c>
      <c r="L29" s="125">
        <f t="shared" si="0"/>
        <v>197523</v>
      </c>
    </row>
    <row r="30" spans="3:12" ht="16.5" thickTop="1" thickBot="1">
      <c r="C30" s="224"/>
      <c r="D30" s="112" t="s">
        <v>258</v>
      </c>
      <c r="E30" s="124">
        <v>169156</v>
      </c>
      <c r="F30" s="124">
        <v>12319</v>
      </c>
      <c r="G30" s="124">
        <v>439</v>
      </c>
      <c r="H30" s="124">
        <v>1243</v>
      </c>
      <c r="I30" s="124">
        <v>247</v>
      </c>
      <c r="J30" s="124">
        <v>266</v>
      </c>
      <c r="K30" s="124">
        <v>3756</v>
      </c>
      <c r="L30" s="125">
        <f t="shared" si="0"/>
        <v>187426</v>
      </c>
    </row>
    <row r="31" spans="3:12" ht="16.5" thickTop="1" thickBot="1">
      <c r="C31" s="224"/>
      <c r="D31" s="112" t="s">
        <v>259</v>
      </c>
      <c r="E31" s="124">
        <v>164087</v>
      </c>
      <c r="F31" s="124">
        <v>12264</v>
      </c>
      <c r="G31" s="124">
        <v>403</v>
      </c>
      <c r="H31" s="124">
        <v>1172</v>
      </c>
      <c r="I31" s="124">
        <v>235</v>
      </c>
      <c r="J31" s="124">
        <v>266</v>
      </c>
      <c r="K31" s="124">
        <v>3570</v>
      </c>
      <c r="L31" s="125">
        <f t="shared" si="0"/>
        <v>181997</v>
      </c>
    </row>
    <row r="32" spans="3:12" ht="16.5" thickTop="1" thickBot="1">
      <c r="C32" s="224"/>
      <c r="D32" s="112" t="s">
        <v>260</v>
      </c>
      <c r="E32" s="124">
        <v>157552</v>
      </c>
      <c r="F32" s="124">
        <v>11199</v>
      </c>
      <c r="G32" s="124">
        <v>360</v>
      </c>
      <c r="H32" s="124">
        <v>1015</v>
      </c>
      <c r="I32" s="124">
        <v>209</v>
      </c>
      <c r="J32" s="124">
        <v>233</v>
      </c>
      <c r="K32" s="124">
        <v>1747</v>
      </c>
      <c r="L32" s="125">
        <f t="shared" si="0"/>
        <v>172315</v>
      </c>
    </row>
    <row r="33" spans="3:12" ht="16.5" thickTop="1" thickBot="1">
      <c r="C33" s="224"/>
      <c r="D33" s="112" t="s">
        <v>261</v>
      </c>
      <c r="E33" s="124">
        <v>149066</v>
      </c>
      <c r="F33" s="124">
        <v>10167</v>
      </c>
      <c r="G33" s="124">
        <v>289</v>
      </c>
      <c r="H33" s="124">
        <v>1070</v>
      </c>
      <c r="I33" s="124">
        <v>231</v>
      </c>
      <c r="J33" s="124">
        <v>267</v>
      </c>
      <c r="K33" s="124">
        <v>1607</v>
      </c>
      <c r="L33" s="125">
        <f t="shared" si="0"/>
        <v>162697</v>
      </c>
    </row>
    <row r="34" spans="3:12" ht="16.5" thickTop="1" thickBot="1">
      <c r="C34" s="224"/>
      <c r="D34" s="112" t="s">
        <v>262</v>
      </c>
      <c r="E34" s="124">
        <v>143107</v>
      </c>
      <c r="F34" s="124">
        <v>9293</v>
      </c>
      <c r="G34" s="124">
        <v>217</v>
      </c>
      <c r="H34" s="124">
        <v>880</v>
      </c>
      <c r="I34" s="124">
        <v>241</v>
      </c>
      <c r="J34" s="124">
        <v>244</v>
      </c>
      <c r="K34" s="124">
        <v>1296</v>
      </c>
      <c r="L34" s="125">
        <f t="shared" si="0"/>
        <v>155278</v>
      </c>
    </row>
    <row r="35" spans="3:12" ht="16.5" customHeight="1" thickTop="1" thickBot="1">
      <c r="C35" s="224"/>
      <c r="D35" s="112" t="s">
        <v>263</v>
      </c>
      <c r="E35" s="124">
        <v>137139</v>
      </c>
      <c r="F35" s="124">
        <v>8541</v>
      </c>
      <c r="G35" s="124">
        <v>192</v>
      </c>
      <c r="H35" s="124">
        <v>804</v>
      </c>
      <c r="I35" s="124">
        <v>235</v>
      </c>
      <c r="J35" s="124">
        <v>234</v>
      </c>
      <c r="K35" s="124">
        <v>1222</v>
      </c>
      <c r="L35" s="125">
        <f t="shared" si="0"/>
        <v>148367</v>
      </c>
    </row>
    <row r="36" spans="3:12" ht="16.5" customHeight="1" thickTop="1" thickBot="1">
      <c r="C36" s="224"/>
      <c r="D36" s="113" t="s">
        <v>84</v>
      </c>
      <c r="E36" s="124">
        <v>131937</v>
      </c>
      <c r="F36" s="124">
        <v>8018</v>
      </c>
      <c r="G36" s="124">
        <v>175</v>
      </c>
      <c r="H36" s="124">
        <v>831</v>
      </c>
      <c r="I36" s="124">
        <v>376</v>
      </c>
      <c r="J36" s="124">
        <v>288</v>
      </c>
      <c r="K36" s="124">
        <v>1343</v>
      </c>
      <c r="L36" s="125">
        <f t="shared" si="0"/>
        <v>142968</v>
      </c>
    </row>
    <row r="37" spans="3:12" ht="16.5" thickTop="1" thickBot="1">
      <c r="C37" s="224"/>
      <c r="D37" s="113" t="s">
        <v>288</v>
      </c>
      <c r="E37" s="124">
        <v>130555</v>
      </c>
      <c r="F37" s="124">
        <v>7876</v>
      </c>
      <c r="G37" s="124">
        <v>210</v>
      </c>
      <c r="H37" s="124">
        <v>907</v>
      </c>
      <c r="I37" s="124">
        <v>697</v>
      </c>
      <c r="J37" s="124">
        <v>408</v>
      </c>
      <c r="K37" s="124">
        <v>1663</v>
      </c>
      <c r="L37" s="125">
        <v>142316</v>
      </c>
    </row>
    <row r="38" spans="3:12" ht="16.5" customHeight="1" thickTop="1" thickBot="1">
      <c r="C38" s="224"/>
      <c r="D38" s="113">
        <v>2022</v>
      </c>
      <c r="E38" s="124">
        <v>129055</v>
      </c>
      <c r="F38" s="124">
        <v>7892</v>
      </c>
      <c r="G38" s="124">
        <v>469</v>
      </c>
      <c r="H38" s="124">
        <v>827</v>
      </c>
      <c r="I38" s="124">
        <v>640</v>
      </c>
      <c r="J38" s="124">
        <v>305</v>
      </c>
      <c r="K38" s="124">
        <v>1440</v>
      </c>
      <c r="L38" s="125">
        <f>SUM(E38:K38)</f>
        <v>140628</v>
      </c>
    </row>
    <row r="39" spans="3:12" ht="16.5" thickTop="1" thickBot="1">
      <c r="C39" s="225"/>
      <c r="D39" s="113">
        <v>2023</v>
      </c>
      <c r="E39" s="124">
        <v>195198</v>
      </c>
      <c r="F39" s="124">
        <v>10098</v>
      </c>
      <c r="G39" s="124">
        <v>1981</v>
      </c>
      <c r="H39" s="124">
        <v>538</v>
      </c>
      <c r="I39" s="124">
        <v>116</v>
      </c>
      <c r="J39" s="124">
        <v>67</v>
      </c>
      <c r="K39" s="124">
        <v>1136</v>
      </c>
      <c r="L39" s="125">
        <f>SUM(E39:K39)</f>
        <v>209134</v>
      </c>
    </row>
    <row r="40" spans="3:12" ht="16.5" customHeight="1" thickTop="1" thickBot="1">
      <c r="C40" s="226" t="s">
        <v>394</v>
      </c>
      <c r="D40" s="112" t="s">
        <v>253</v>
      </c>
      <c r="E40" s="45">
        <v>18541.8</v>
      </c>
      <c r="F40" s="45">
        <v>1780.4</v>
      </c>
      <c r="G40" s="45">
        <v>405.4</v>
      </c>
      <c r="H40" s="45">
        <v>1092.8</v>
      </c>
      <c r="I40" s="45">
        <v>1072.8</v>
      </c>
      <c r="J40" s="45">
        <v>2089.5</v>
      </c>
      <c r="K40" s="45">
        <v>4736.3</v>
      </c>
      <c r="L40" s="43">
        <f t="shared" si="0"/>
        <v>29719</v>
      </c>
    </row>
    <row r="41" spans="3:12" ht="16.5" thickTop="1" thickBot="1">
      <c r="C41" s="227"/>
      <c r="D41" s="112" t="s">
        <v>254</v>
      </c>
      <c r="E41" s="45">
        <v>19074.099999999999</v>
      </c>
      <c r="F41" s="45">
        <v>1942.1</v>
      </c>
      <c r="G41" s="45">
        <v>246.3</v>
      </c>
      <c r="H41" s="45">
        <v>1116.8</v>
      </c>
      <c r="I41" s="45">
        <v>1162.2</v>
      </c>
      <c r="J41" s="45">
        <v>2211.3000000000002</v>
      </c>
      <c r="K41" s="45">
        <v>5221.2</v>
      </c>
      <c r="L41" s="43">
        <f t="shared" si="0"/>
        <v>30973.999999999996</v>
      </c>
    </row>
    <row r="42" spans="3:12" ht="16.5" thickTop="1" thickBot="1">
      <c r="C42" s="227"/>
      <c r="D42" s="112" t="s">
        <v>255</v>
      </c>
      <c r="E42" s="45">
        <v>17135.099999999999</v>
      </c>
      <c r="F42" s="45">
        <v>1519.5</v>
      </c>
      <c r="G42" s="45">
        <v>107.1</v>
      </c>
      <c r="H42" s="45">
        <v>810.2</v>
      </c>
      <c r="I42" s="45">
        <v>1174.5999999999999</v>
      </c>
      <c r="J42" s="45">
        <v>1845.2</v>
      </c>
      <c r="K42" s="45">
        <v>4036.7</v>
      </c>
      <c r="L42" s="43">
        <f t="shared" si="0"/>
        <v>26628.399999999998</v>
      </c>
    </row>
    <row r="43" spans="3:12" ht="16.5" thickTop="1" thickBot="1">
      <c r="C43" s="227"/>
      <c r="D43" s="112" t="s">
        <v>256</v>
      </c>
      <c r="E43" s="45">
        <v>17445.2</v>
      </c>
      <c r="F43" s="45">
        <v>1632.7</v>
      </c>
      <c r="G43" s="45">
        <v>185</v>
      </c>
      <c r="H43" s="45">
        <v>842.7</v>
      </c>
      <c r="I43" s="45">
        <v>1348.2</v>
      </c>
      <c r="J43" s="45">
        <v>2191.5</v>
      </c>
      <c r="K43" s="45">
        <v>4342.8999999999996</v>
      </c>
      <c r="L43" s="43">
        <f t="shared" si="0"/>
        <v>27988.200000000004</v>
      </c>
    </row>
    <row r="44" spans="3:12" ht="16.5" thickTop="1" thickBot="1">
      <c r="C44" s="227"/>
      <c r="D44" s="112" t="s">
        <v>257</v>
      </c>
      <c r="E44" s="45">
        <v>21331.3</v>
      </c>
      <c r="F44" s="45">
        <v>2127.42</v>
      </c>
      <c r="G44" s="45">
        <v>196.68</v>
      </c>
      <c r="H44" s="45">
        <v>860.63</v>
      </c>
      <c r="I44" s="45">
        <v>1763.24</v>
      </c>
      <c r="J44" s="45">
        <v>2746.03</v>
      </c>
      <c r="K44" s="45">
        <v>5416</v>
      </c>
      <c r="L44" s="43">
        <f t="shared" si="0"/>
        <v>34441.300000000003</v>
      </c>
    </row>
    <row r="45" spans="3:12" ht="16.5" thickTop="1" thickBot="1">
      <c r="C45" s="227"/>
      <c r="D45" s="112" t="s">
        <v>258</v>
      </c>
      <c r="E45" s="45">
        <v>22634.13</v>
      </c>
      <c r="F45" s="45">
        <v>2342.84</v>
      </c>
      <c r="G45" s="45">
        <v>459.48</v>
      </c>
      <c r="H45" s="45">
        <v>786.78</v>
      </c>
      <c r="I45" s="45">
        <v>2020.14</v>
      </c>
      <c r="J45" s="45">
        <v>2662.47</v>
      </c>
      <c r="K45" s="45">
        <v>4679.59</v>
      </c>
      <c r="L45" s="43">
        <f t="shared" si="0"/>
        <v>35585.43</v>
      </c>
    </row>
    <row r="46" spans="3:12" ht="16.5" thickTop="1" thickBot="1">
      <c r="C46" s="227"/>
      <c r="D46" s="112" t="s">
        <v>259</v>
      </c>
      <c r="E46" s="45">
        <v>20024.45</v>
      </c>
      <c r="F46" s="45">
        <v>3014.28</v>
      </c>
      <c r="G46" s="45">
        <v>306.91000000000003</v>
      </c>
      <c r="H46" s="45">
        <v>856.04</v>
      </c>
      <c r="I46" s="45">
        <v>2003.57</v>
      </c>
      <c r="J46" s="45">
        <v>2747.85</v>
      </c>
      <c r="K46" s="45">
        <v>4058.46</v>
      </c>
      <c r="L46" s="43">
        <f t="shared" si="0"/>
        <v>33011.56</v>
      </c>
    </row>
    <row r="47" spans="3:12" ht="16.5" thickTop="1" thickBot="1">
      <c r="C47" s="227"/>
      <c r="D47" s="112" t="s">
        <v>260</v>
      </c>
      <c r="E47" s="45">
        <v>16703.801793616305</v>
      </c>
      <c r="F47" s="45">
        <v>2476.0692330997313</v>
      </c>
      <c r="G47" s="45">
        <v>189.82505499291079</v>
      </c>
      <c r="H47" s="45">
        <v>689.96431274045403</v>
      </c>
      <c r="I47" s="45">
        <v>668.32376488403906</v>
      </c>
      <c r="J47" s="45">
        <v>475.02699947539338</v>
      </c>
      <c r="K47" s="45">
        <v>1241.0026564004565</v>
      </c>
      <c r="L47" s="43">
        <f t="shared" si="0"/>
        <v>22444.013815209291</v>
      </c>
    </row>
    <row r="48" spans="3:12" ht="16.5" thickTop="1" thickBot="1">
      <c r="C48" s="227"/>
      <c r="D48" s="112" t="s">
        <v>261</v>
      </c>
      <c r="E48" s="45">
        <v>14951.06</v>
      </c>
      <c r="F48" s="45">
        <v>1941.54</v>
      </c>
      <c r="G48" s="45">
        <v>147.29760545725</v>
      </c>
      <c r="H48" s="45">
        <v>909.52</v>
      </c>
      <c r="I48" s="45">
        <v>842.36</v>
      </c>
      <c r="J48" s="45">
        <v>688.43</v>
      </c>
      <c r="K48" s="45">
        <v>1499.9</v>
      </c>
      <c r="L48" s="43">
        <v>20980.107605457251</v>
      </c>
    </row>
    <row r="49" spans="3:12" ht="16.5" thickTop="1" thickBot="1">
      <c r="C49" s="227"/>
      <c r="D49" s="112" t="s">
        <v>262</v>
      </c>
      <c r="E49" s="45">
        <v>15575.407771069909</v>
      </c>
      <c r="F49" s="45">
        <v>1616.2962576641796</v>
      </c>
      <c r="G49" s="45">
        <v>123.61978844000001</v>
      </c>
      <c r="H49" s="45">
        <v>646.02382024479459</v>
      </c>
      <c r="I49" s="45">
        <v>920.31167150419219</v>
      </c>
      <c r="J49" s="45">
        <v>592.77588234123482</v>
      </c>
      <c r="K49" s="45">
        <v>1200.9455604089931</v>
      </c>
      <c r="L49" s="43">
        <f>SUM(E49:K49)</f>
        <v>20675.3807516733</v>
      </c>
    </row>
    <row r="50" spans="3:12" ht="16.5" thickTop="1" thickBot="1">
      <c r="C50" s="227"/>
      <c r="D50" s="112" t="s">
        <v>263</v>
      </c>
      <c r="E50" s="45">
        <v>15464.19</v>
      </c>
      <c r="F50" s="45">
        <v>1620.71</v>
      </c>
      <c r="G50" s="45">
        <v>167.6</v>
      </c>
      <c r="H50" s="45">
        <v>683.57</v>
      </c>
      <c r="I50" s="45">
        <v>867.82</v>
      </c>
      <c r="J50" s="45">
        <v>531.69000000000005</v>
      </c>
      <c r="K50" s="45">
        <v>1331.93</v>
      </c>
      <c r="L50" s="43">
        <f>SUM(E50:K50)</f>
        <v>20667.509999999998</v>
      </c>
    </row>
    <row r="51" spans="3:12" ht="16.5" thickTop="1" thickBot="1">
      <c r="C51" s="227"/>
      <c r="D51" s="113" t="s">
        <v>84</v>
      </c>
      <c r="E51" s="45">
        <v>15371.09</v>
      </c>
      <c r="F51" s="45">
        <v>1617.95</v>
      </c>
      <c r="G51" s="45">
        <v>135.16</v>
      </c>
      <c r="H51" s="45">
        <v>871</v>
      </c>
      <c r="I51" s="45">
        <v>1130.77</v>
      </c>
      <c r="J51" s="45">
        <v>607.52</v>
      </c>
      <c r="K51" s="45">
        <v>1487.21</v>
      </c>
      <c r="L51" s="43">
        <f>SUM(E51:K51)</f>
        <v>21220.7</v>
      </c>
    </row>
    <row r="52" spans="3:12" ht="16.5" thickTop="1" thickBot="1">
      <c r="C52" s="227"/>
      <c r="D52" s="113" t="s">
        <v>288</v>
      </c>
      <c r="E52" s="45">
        <v>17668.955721094906</v>
      </c>
      <c r="F52" s="45">
        <v>2084.2668869188192</v>
      </c>
      <c r="G52" s="45">
        <v>180.10826465075684</v>
      </c>
      <c r="H52" s="45">
        <v>776.09730096103692</v>
      </c>
      <c r="I52" s="45">
        <v>1764.9781364250011</v>
      </c>
      <c r="J52" s="45">
        <v>853.61066021313638</v>
      </c>
      <c r="K52" s="45">
        <v>1767.9571714567851</v>
      </c>
      <c r="L52" s="43">
        <v>25095.974141720442</v>
      </c>
    </row>
    <row r="53" spans="3:12" ht="16.5" thickTop="1" thickBot="1">
      <c r="C53" s="227"/>
      <c r="D53" s="113">
        <v>2022</v>
      </c>
      <c r="E53" s="45">
        <v>17635.599999999999</v>
      </c>
      <c r="F53" s="45">
        <v>1884.0314571829756</v>
      </c>
      <c r="G53" s="45">
        <v>220.4820403255907</v>
      </c>
      <c r="H53" s="45">
        <v>457.46289086249999</v>
      </c>
      <c r="I53" s="45">
        <v>1295.8395150749998</v>
      </c>
      <c r="J53" s="45">
        <v>479.57878758749996</v>
      </c>
      <c r="K53" s="45">
        <v>1282.4000000000001</v>
      </c>
      <c r="L53" s="43">
        <f>SUM(E53:K53)</f>
        <v>23255.394691033569</v>
      </c>
    </row>
    <row r="54" spans="3:12" ht="16.5" thickTop="1" thickBot="1">
      <c r="C54" s="227"/>
      <c r="D54" s="113">
        <v>2023</v>
      </c>
      <c r="E54" s="45">
        <v>24097</v>
      </c>
      <c r="F54" s="45">
        <v>2321.6</v>
      </c>
      <c r="G54" s="45">
        <v>304.60000000000002</v>
      </c>
      <c r="H54" s="45">
        <v>278.60000000000002</v>
      </c>
      <c r="I54" s="45">
        <v>16.8</v>
      </c>
      <c r="J54" s="45">
        <v>177.3</v>
      </c>
      <c r="K54" s="45">
        <v>1037.0999999999999</v>
      </c>
      <c r="L54" s="43">
        <f>SUM(E54:K54)</f>
        <v>28232.999999999993</v>
      </c>
    </row>
    <row r="55" spans="3:12" ht="15.75" thickTop="1"/>
  </sheetData>
  <protectedRanges>
    <protectedRange sqref="E25:K26" name="جدول سنوي 26_1_2"/>
    <protectedRange sqref="E38:K39" name="جدول سنوي 26_4_2"/>
    <protectedRange sqref="E53:K54" name="جدول سنوي 26_6_2"/>
  </protectedRanges>
  <mergeCells count="7">
    <mergeCell ref="C27:C39"/>
    <mergeCell ref="C40:C54"/>
    <mergeCell ref="B11:B12"/>
    <mergeCell ref="C11:L11"/>
    <mergeCell ref="C12:L12"/>
    <mergeCell ref="C13:D13"/>
    <mergeCell ref="C14:C26"/>
  </mergeCells>
  <pageMargins left="0.7" right="0.7" top="0.75" bottom="0.75" header="0.3" footer="0.3"/>
  <pageSetup paperSize="9" orientation="portrait" r:id="rId1"/>
  <headerFooter>
    <oddFooter>&amp;C&amp;1#&amp;"Calibri"&amp;10&amp;K000000Internal - داخلي</oddFooter>
  </headerFooter>
  <ignoredErrors>
    <ignoredError sqref="L53:L54 L38:L39 L25:L26"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autoPageBreaks="0"/>
  </sheetPr>
  <dimension ref="C11:P28"/>
  <sheetViews>
    <sheetView showGridLines="0" showRowColHeaders="0" rightToLeft="1" zoomScale="85" zoomScaleNormal="85" workbookViewId="0">
      <selection activeCell="O26" sqref="O26"/>
    </sheetView>
  </sheetViews>
  <sheetFormatPr defaultColWidth="8.85546875" defaultRowHeight="15"/>
  <cols>
    <col min="1" max="4" width="8.85546875" style="82"/>
    <col min="5" max="5" width="11.85546875" style="82" customWidth="1"/>
    <col min="6" max="6" width="9.42578125" style="82" customWidth="1"/>
    <col min="7" max="7" width="11.140625" style="82" customWidth="1"/>
    <col min="8" max="8" width="8.85546875" style="82"/>
    <col min="9" max="9" width="9.5703125" style="82" customWidth="1"/>
    <col min="10" max="10" width="10.85546875" style="82" customWidth="1"/>
    <col min="11" max="11" width="8.85546875" style="82"/>
    <col min="12" max="12" width="11.140625" style="82" customWidth="1"/>
    <col min="13" max="14" width="7.85546875" style="82" customWidth="1"/>
    <col min="15" max="15" width="9.85546875" style="82" customWidth="1"/>
    <col min="16" max="16" width="10.140625" style="82" customWidth="1"/>
    <col min="17" max="16384" width="8.85546875" style="82"/>
  </cols>
  <sheetData>
    <row r="11" spans="3:16" ht="14.25" customHeight="1">
      <c r="C11" s="219" t="s">
        <v>395</v>
      </c>
      <c r="D11" s="219"/>
      <c r="E11" s="219"/>
      <c r="F11" s="219"/>
      <c r="G11" s="219"/>
      <c r="H11" s="219"/>
      <c r="I11" s="219"/>
      <c r="J11" s="219"/>
      <c r="K11" s="219"/>
      <c r="L11" s="219"/>
      <c r="M11" s="219"/>
      <c r="N11" s="219"/>
      <c r="O11" s="219"/>
      <c r="P11" s="219"/>
    </row>
    <row r="12" spans="3:16" ht="14.1" customHeight="1">
      <c r="C12" s="214" t="s">
        <v>396</v>
      </c>
      <c r="D12" s="214"/>
      <c r="E12" s="214"/>
      <c r="F12" s="214"/>
      <c r="G12" s="214"/>
      <c r="H12" s="214"/>
      <c r="I12" s="214"/>
      <c r="J12" s="214"/>
      <c r="K12" s="214"/>
      <c r="L12" s="214"/>
      <c r="M12" s="214"/>
      <c r="N12" s="214"/>
      <c r="O12" s="214"/>
      <c r="P12" s="214"/>
    </row>
    <row r="13" spans="3:16" ht="6.75" customHeight="1" thickBot="1"/>
    <row r="14" spans="3:16" ht="91.5" thickTop="1" thickBot="1">
      <c r="C14" s="13" t="s">
        <v>72</v>
      </c>
      <c r="D14" s="13" t="s">
        <v>85</v>
      </c>
      <c r="E14" s="13" t="s">
        <v>397</v>
      </c>
      <c r="F14" s="13" t="s">
        <v>398</v>
      </c>
      <c r="G14" s="13" t="s">
        <v>399</v>
      </c>
      <c r="H14" s="13" t="s">
        <v>400</v>
      </c>
      <c r="I14" s="13" t="s">
        <v>401</v>
      </c>
      <c r="J14" s="13" t="s">
        <v>402</v>
      </c>
      <c r="K14" s="13" t="s">
        <v>403</v>
      </c>
      <c r="L14" s="13" t="s">
        <v>404</v>
      </c>
      <c r="M14" s="13" t="s">
        <v>405</v>
      </c>
      <c r="N14" s="13" t="s">
        <v>406</v>
      </c>
      <c r="O14" s="13" t="s">
        <v>407</v>
      </c>
      <c r="P14" s="105" t="s">
        <v>1</v>
      </c>
    </row>
    <row r="15" spans="3:16" ht="18" customHeight="1" thickTop="1" thickBot="1">
      <c r="C15" s="14">
        <v>2011</v>
      </c>
      <c r="D15" s="22">
        <v>34</v>
      </c>
      <c r="E15" s="236" t="s">
        <v>0</v>
      </c>
      <c r="F15" s="237"/>
      <c r="G15" s="22">
        <v>4</v>
      </c>
      <c r="H15" s="22">
        <v>5</v>
      </c>
      <c r="I15" s="22">
        <v>36</v>
      </c>
      <c r="J15" s="22">
        <v>2</v>
      </c>
      <c r="K15" s="22">
        <v>2</v>
      </c>
      <c r="L15" s="22">
        <v>4</v>
      </c>
      <c r="M15" s="22" t="s">
        <v>0</v>
      </c>
      <c r="N15" s="22" t="s">
        <v>0</v>
      </c>
      <c r="O15" s="22" t="s">
        <v>0</v>
      </c>
      <c r="P15" s="121">
        <v>87</v>
      </c>
    </row>
    <row r="16" spans="3:16" ht="18" customHeight="1" thickTop="1" thickBot="1">
      <c r="C16" s="14">
        <v>2012</v>
      </c>
      <c r="D16" s="22">
        <v>42</v>
      </c>
      <c r="E16" s="236" t="s">
        <v>0</v>
      </c>
      <c r="F16" s="237"/>
      <c r="G16" s="22">
        <v>4</v>
      </c>
      <c r="H16" s="22">
        <v>6</v>
      </c>
      <c r="I16" s="22">
        <v>54</v>
      </c>
      <c r="J16" s="22">
        <v>2</v>
      </c>
      <c r="K16" s="22">
        <v>5</v>
      </c>
      <c r="L16" s="22">
        <v>4</v>
      </c>
      <c r="M16" s="22" t="s">
        <v>0</v>
      </c>
      <c r="N16" s="22" t="s">
        <v>0</v>
      </c>
      <c r="O16" s="22" t="s">
        <v>0</v>
      </c>
      <c r="P16" s="121">
        <v>117</v>
      </c>
    </row>
    <row r="17" spans="3:16" ht="18" customHeight="1" thickTop="1" thickBot="1">
      <c r="C17" s="14">
        <v>2013</v>
      </c>
      <c r="D17" s="22">
        <v>86</v>
      </c>
      <c r="E17" s="236" t="s">
        <v>0</v>
      </c>
      <c r="F17" s="237"/>
      <c r="G17" s="22">
        <v>22</v>
      </c>
      <c r="H17" s="22">
        <v>6</v>
      </c>
      <c r="I17" s="22">
        <v>72</v>
      </c>
      <c r="J17" s="22">
        <v>2</v>
      </c>
      <c r="K17" s="22">
        <v>17</v>
      </c>
      <c r="L17" s="22">
        <v>17</v>
      </c>
      <c r="M17" s="22" t="s">
        <v>0</v>
      </c>
      <c r="N17" s="22" t="s">
        <v>0</v>
      </c>
      <c r="O17" s="22" t="s">
        <v>0</v>
      </c>
      <c r="P17" s="121">
        <v>222</v>
      </c>
    </row>
    <row r="18" spans="3:16" ht="18" customHeight="1" thickTop="1" thickBot="1">
      <c r="C18" s="14">
        <v>2014</v>
      </c>
      <c r="D18" s="22">
        <v>142</v>
      </c>
      <c r="E18" s="236" t="s">
        <v>0</v>
      </c>
      <c r="F18" s="237"/>
      <c r="G18" s="22">
        <v>28</v>
      </c>
      <c r="H18" s="22">
        <v>7</v>
      </c>
      <c r="I18" s="22">
        <v>97</v>
      </c>
      <c r="J18" s="22">
        <v>1</v>
      </c>
      <c r="K18" s="22">
        <v>14</v>
      </c>
      <c r="L18" s="22">
        <v>26</v>
      </c>
      <c r="M18" s="22" t="s">
        <v>0</v>
      </c>
      <c r="N18" s="22" t="s">
        <v>0</v>
      </c>
      <c r="O18" s="22" t="s">
        <v>0</v>
      </c>
      <c r="P18" s="121">
        <v>315</v>
      </c>
    </row>
    <row r="19" spans="3:16" ht="18" customHeight="1" thickTop="1" thickBot="1">
      <c r="C19" s="14">
        <v>2015</v>
      </c>
      <c r="D19" s="22">
        <v>109</v>
      </c>
      <c r="E19" s="236" t="s">
        <v>0</v>
      </c>
      <c r="F19" s="237"/>
      <c r="G19" s="22">
        <v>9</v>
      </c>
      <c r="H19" s="22">
        <v>9</v>
      </c>
      <c r="I19" s="22">
        <v>112</v>
      </c>
      <c r="J19" s="22">
        <v>1</v>
      </c>
      <c r="K19" s="22">
        <v>13</v>
      </c>
      <c r="L19" s="22">
        <v>21</v>
      </c>
      <c r="M19" s="22" t="s">
        <v>0</v>
      </c>
      <c r="N19" s="22" t="s">
        <v>0</v>
      </c>
      <c r="O19" s="22" t="s">
        <v>0</v>
      </c>
      <c r="P19" s="121">
        <v>274</v>
      </c>
    </row>
    <row r="20" spans="3:16" ht="18" customHeight="1" thickTop="1" thickBot="1">
      <c r="C20" s="14">
        <v>2016</v>
      </c>
      <c r="D20" s="22">
        <v>85</v>
      </c>
      <c r="E20" s="236" t="s">
        <v>0</v>
      </c>
      <c r="F20" s="237"/>
      <c r="G20" s="22">
        <v>7</v>
      </c>
      <c r="H20" s="22">
        <v>9</v>
      </c>
      <c r="I20" s="22">
        <v>106</v>
      </c>
      <c r="J20" s="22">
        <v>1</v>
      </c>
      <c r="K20" s="22">
        <v>6</v>
      </c>
      <c r="L20" s="22">
        <v>5</v>
      </c>
      <c r="M20" s="22" t="s">
        <v>0</v>
      </c>
      <c r="N20" s="22" t="s">
        <v>0</v>
      </c>
      <c r="O20" s="22" t="s">
        <v>0</v>
      </c>
      <c r="P20" s="121">
        <v>219</v>
      </c>
    </row>
    <row r="21" spans="3:16" ht="18" customHeight="1" thickTop="1" thickBot="1">
      <c r="C21" s="14">
        <v>2017</v>
      </c>
      <c r="D21" s="22">
        <v>55</v>
      </c>
      <c r="E21" s="236">
        <v>50</v>
      </c>
      <c r="F21" s="237"/>
      <c r="G21" s="22">
        <v>8</v>
      </c>
      <c r="H21" s="22">
        <v>9</v>
      </c>
      <c r="I21" s="22">
        <v>115</v>
      </c>
      <c r="J21" s="22">
        <v>1</v>
      </c>
      <c r="K21" s="22">
        <v>28</v>
      </c>
      <c r="L21" s="22">
        <v>3</v>
      </c>
      <c r="M21" s="22" t="s">
        <v>0</v>
      </c>
      <c r="N21" s="22">
        <v>1</v>
      </c>
      <c r="O21" s="22" t="s">
        <v>0</v>
      </c>
      <c r="P21" s="121">
        <v>270</v>
      </c>
    </row>
    <row r="22" spans="3:16" ht="18" customHeight="1" thickTop="1" thickBot="1">
      <c r="C22" s="14">
        <v>2018</v>
      </c>
      <c r="D22" s="22">
        <v>46</v>
      </c>
      <c r="E22" s="236">
        <v>69</v>
      </c>
      <c r="F22" s="237"/>
      <c r="G22" s="22">
        <v>6</v>
      </c>
      <c r="H22" s="22">
        <v>6</v>
      </c>
      <c r="I22" s="22">
        <v>110</v>
      </c>
      <c r="J22" s="22">
        <v>1</v>
      </c>
      <c r="K22" s="22">
        <v>46</v>
      </c>
      <c r="L22" s="22">
        <v>1</v>
      </c>
      <c r="M22" s="22">
        <v>1</v>
      </c>
      <c r="N22" s="22">
        <v>7</v>
      </c>
      <c r="O22" s="22" t="s">
        <v>0</v>
      </c>
      <c r="P22" s="121">
        <v>293</v>
      </c>
    </row>
    <row r="23" spans="3:16" ht="18" customHeight="1" thickTop="1" thickBot="1">
      <c r="C23" s="14">
        <v>2019</v>
      </c>
      <c r="D23" s="22">
        <v>66</v>
      </c>
      <c r="E23" s="236">
        <v>87</v>
      </c>
      <c r="F23" s="237"/>
      <c r="G23" s="22">
        <v>9</v>
      </c>
      <c r="H23" s="22">
        <v>7</v>
      </c>
      <c r="I23" s="22">
        <v>116</v>
      </c>
      <c r="J23" s="22">
        <v>1</v>
      </c>
      <c r="K23" s="22">
        <v>59</v>
      </c>
      <c r="L23" s="22">
        <v>1</v>
      </c>
      <c r="M23" s="22">
        <v>2</v>
      </c>
      <c r="N23" s="22">
        <v>6</v>
      </c>
      <c r="O23" s="22" t="s">
        <v>0</v>
      </c>
      <c r="P23" s="121">
        <v>354</v>
      </c>
    </row>
    <row r="24" spans="3:16" ht="18" customHeight="1" thickTop="1" thickBot="1">
      <c r="C24" s="14">
        <v>2020</v>
      </c>
      <c r="D24" s="22">
        <v>94</v>
      </c>
      <c r="E24" s="236">
        <v>108</v>
      </c>
      <c r="F24" s="237"/>
      <c r="G24" s="22">
        <v>14</v>
      </c>
      <c r="H24" s="22">
        <v>7</v>
      </c>
      <c r="I24" s="22">
        <v>136</v>
      </c>
      <c r="J24" s="22">
        <v>1</v>
      </c>
      <c r="K24" s="22">
        <v>69</v>
      </c>
      <c r="L24" s="22">
        <v>1</v>
      </c>
      <c r="M24" s="22">
        <v>1</v>
      </c>
      <c r="N24" s="22">
        <v>6</v>
      </c>
      <c r="O24" s="22" t="s">
        <v>0</v>
      </c>
      <c r="P24" s="121">
        <v>437</v>
      </c>
    </row>
    <row r="25" spans="3:16" ht="18" customHeight="1" thickTop="1" thickBot="1">
      <c r="C25" s="14">
        <v>2021</v>
      </c>
      <c r="D25" s="22">
        <v>121</v>
      </c>
      <c r="E25" s="234">
        <v>110</v>
      </c>
      <c r="F25" s="235"/>
      <c r="G25" s="22">
        <v>16</v>
      </c>
      <c r="H25" s="22">
        <v>6</v>
      </c>
      <c r="I25" s="22">
        <v>158</v>
      </c>
      <c r="J25" s="22">
        <v>2</v>
      </c>
      <c r="K25" s="22">
        <v>71</v>
      </c>
      <c r="L25" s="22">
        <v>1</v>
      </c>
      <c r="M25" s="22">
        <v>1</v>
      </c>
      <c r="N25" s="22">
        <v>6</v>
      </c>
      <c r="O25" s="22">
        <v>3</v>
      </c>
      <c r="P25" s="121">
        <v>495</v>
      </c>
    </row>
    <row r="26" spans="3:16" ht="16.5" thickTop="1" thickBot="1">
      <c r="C26" s="14">
        <v>2022</v>
      </c>
      <c r="D26" s="22">
        <v>168</v>
      </c>
      <c r="E26" s="22">
        <v>117</v>
      </c>
      <c r="F26" s="22">
        <v>21</v>
      </c>
      <c r="G26" s="22">
        <v>21</v>
      </c>
      <c r="H26" s="22">
        <v>6</v>
      </c>
      <c r="I26" s="22">
        <v>249</v>
      </c>
      <c r="J26" s="22">
        <v>2</v>
      </c>
      <c r="K26" s="22">
        <v>86</v>
      </c>
      <c r="L26" s="22">
        <v>0</v>
      </c>
      <c r="M26" s="22">
        <v>5</v>
      </c>
      <c r="N26" s="22">
        <v>10</v>
      </c>
      <c r="O26" s="22">
        <v>1</v>
      </c>
      <c r="P26" s="121">
        <f>SUM(D26:O26)</f>
        <v>686</v>
      </c>
    </row>
    <row r="27" spans="3:16" ht="16.5" thickTop="1" thickBot="1">
      <c r="C27" s="14">
        <v>2023</v>
      </c>
      <c r="D27" s="22">
        <v>181</v>
      </c>
      <c r="E27" s="22">
        <v>163</v>
      </c>
      <c r="F27" s="22">
        <v>27</v>
      </c>
      <c r="G27" s="22">
        <v>31</v>
      </c>
      <c r="H27" s="22">
        <v>10</v>
      </c>
      <c r="I27" s="22">
        <v>403</v>
      </c>
      <c r="J27" s="22">
        <v>3</v>
      </c>
      <c r="K27" s="22">
        <v>119</v>
      </c>
      <c r="L27" s="22">
        <v>0</v>
      </c>
      <c r="M27" s="22">
        <v>22</v>
      </c>
      <c r="N27" s="22">
        <v>30</v>
      </c>
      <c r="O27" s="22">
        <v>5</v>
      </c>
      <c r="P27" s="121">
        <f>SUM(D27:O27)</f>
        <v>994</v>
      </c>
    </row>
    <row r="28" spans="3:16" ht="15.75" thickTop="1"/>
  </sheetData>
  <mergeCells count="13">
    <mergeCell ref="E25:F25"/>
    <mergeCell ref="C11:P11"/>
    <mergeCell ref="C12:P12"/>
    <mergeCell ref="E21:F21"/>
    <mergeCell ref="E22:F22"/>
    <mergeCell ref="E23:F23"/>
    <mergeCell ref="E24:F24"/>
    <mergeCell ref="E20:F20"/>
    <mergeCell ref="E15:F15"/>
    <mergeCell ref="E16:F16"/>
    <mergeCell ref="E17:F17"/>
    <mergeCell ref="E18:F18"/>
    <mergeCell ref="E19:F19"/>
  </mergeCells>
  <pageMargins left="0.7" right="0.7" top="0.75" bottom="0.75" header="0.3" footer="0.3"/>
  <pageSetup paperSize="9" orientation="portrait" r:id="rId1"/>
  <headerFooter>
    <oddFooter>&amp;C&amp;1#&amp;"Calibri"&amp;10&amp;K000000Internal - داخلي</oddFooter>
  </headerFooter>
  <ignoredErrors>
    <ignoredError sqref="P26:P27"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autoPageBreaks="0"/>
  </sheetPr>
  <dimension ref="C11:P31"/>
  <sheetViews>
    <sheetView showGridLines="0" showRowColHeaders="0" rightToLeft="1" zoomScale="85" zoomScaleNormal="85" workbookViewId="0"/>
  </sheetViews>
  <sheetFormatPr defaultColWidth="8.85546875" defaultRowHeight="15"/>
  <cols>
    <col min="1" max="4" width="8.85546875" style="82"/>
    <col min="5" max="5" width="11.85546875" style="82" customWidth="1"/>
    <col min="6" max="6" width="9.42578125" style="82" customWidth="1"/>
    <col min="7" max="7" width="10.42578125" style="82" customWidth="1"/>
    <col min="8" max="8" width="8.85546875" style="82"/>
    <col min="9" max="9" width="10" style="82" customWidth="1"/>
    <col min="10" max="10" width="10.85546875" style="82" customWidth="1"/>
    <col min="11" max="11" width="9.42578125" style="82" customWidth="1"/>
    <col min="12" max="12" width="11.140625" style="82" customWidth="1"/>
    <col min="13" max="13" width="7.42578125" style="82" customWidth="1"/>
    <col min="14" max="14" width="8.85546875" style="82"/>
    <col min="15" max="15" width="10.140625" style="82" customWidth="1"/>
    <col min="16" max="16" width="10.42578125" style="82" customWidth="1"/>
    <col min="17" max="16384" width="8.85546875" style="82"/>
  </cols>
  <sheetData>
    <row r="11" spans="3:16" ht="26.25">
      <c r="C11" s="219" t="s">
        <v>408</v>
      </c>
      <c r="D11" s="219"/>
      <c r="E11" s="219"/>
      <c r="F11" s="219"/>
      <c r="G11" s="219"/>
      <c r="H11" s="219"/>
      <c r="I11" s="219"/>
      <c r="J11" s="219"/>
      <c r="K11" s="219"/>
      <c r="L11" s="219"/>
      <c r="M11" s="219"/>
      <c r="N11" s="219"/>
      <c r="O11" s="219"/>
      <c r="P11" s="219"/>
    </row>
    <row r="12" spans="3:16" ht="23.25" customHeight="1" thickBot="1">
      <c r="C12" s="221" t="s">
        <v>409</v>
      </c>
      <c r="D12" s="221"/>
      <c r="E12" s="221"/>
      <c r="F12" s="221"/>
      <c r="G12" s="221"/>
      <c r="H12" s="221"/>
      <c r="I12" s="221"/>
      <c r="J12" s="221"/>
      <c r="K12" s="221"/>
      <c r="L12" s="221"/>
      <c r="M12" s="221"/>
      <c r="N12" s="221"/>
      <c r="O12" s="221"/>
      <c r="P12" s="221"/>
    </row>
    <row r="13" spans="3:16" ht="91.5" thickTop="1" thickBot="1">
      <c r="C13" s="13" t="s">
        <v>72</v>
      </c>
      <c r="D13" s="13" t="s">
        <v>85</v>
      </c>
      <c r="E13" s="13" t="s">
        <v>410</v>
      </c>
      <c r="F13" s="13" t="s">
        <v>411</v>
      </c>
      <c r="G13" s="13" t="s">
        <v>86</v>
      </c>
      <c r="H13" s="13" t="s">
        <v>87</v>
      </c>
      <c r="I13" s="13" t="s">
        <v>88</v>
      </c>
      <c r="J13" s="13" t="s">
        <v>402</v>
      </c>
      <c r="K13" s="13" t="s">
        <v>403</v>
      </c>
      <c r="L13" s="13" t="s">
        <v>404</v>
      </c>
      <c r="M13" s="13" t="s">
        <v>405</v>
      </c>
      <c r="N13" s="13" t="s">
        <v>406</v>
      </c>
      <c r="O13" s="13" t="s">
        <v>407</v>
      </c>
      <c r="P13" s="105" t="s">
        <v>1</v>
      </c>
    </row>
    <row r="14" spans="3:16" ht="18" customHeight="1" thickTop="1" thickBot="1">
      <c r="C14" s="106" t="s">
        <v>255</v>
      </c>
      <c r="D14" s="24">
        <v>677</v>
      </c>
      <c r="E14" s="238" t="s">
        <v>0</v>
      </c>
      <c r="F14" s="239"/>
      <c r="G14" s="24">
        <v>7</v>
      </c>
      <c r="H14" s="24">
        <v>9</v>
      </c>
      <c r="I14" s="24">
        <v>748</v>
      </c>
      <c r="J14" s="24">
        <v>5</v>
      </c>
      <c r="K14" s="24">
        <v>71</v>
      </c>
      <c r="L14" s="24">
        <v>174</v>
      </c>
      <c r="M14" s="24" t="s">
        <v>0</v>
      </c>
      <c r="N14" s="24" t="s">
        <v>0</v>
      </c>
      <c r="O14" s="24" t="s">
        <v>0</v>
      </c>
      <c r="P14" s="25">
        <f>SUM(D14:O14)</f>
        <v>1691</v>
      </c>
    </row>
    <row r="15" spans="3:16" ht="18" customHeight="1" thickTop="1" thickBot="1">
      <c r="C15" s="106" t="s">
        <v>256</v>
      </c>
      <c r="D15" s="24">
        <v>685</v>
      </c>
      <c r="E15" s="238" t="s">
        <v>0</v>
      </c>
      <c r="F15" s="239"/>
      <c r="G15" s="24">
        <v>3</v>
      </c>
      <c r="H15" s="24">
        <v>21</v>
      </c>
      <c r="I15" s="24">
        <v>1190</v>
      </c>
      <c r="J15" s="24">
        <v>4</v>
      </c>
      <c r="K15" s="24">
        <v>58</v>
      </c>
      <c r="L15" s="24">
        <v>185</v>
      </c>
      <c r="M15" s="24" t="s">
        <v>0</v>
      </c>
      <c r="N15" s="24" t="s">
        <v>0</v>
      </c>
      <c r="O15" s="24" t="s">
        <v>0</v>
      </c>
      <c r="P15" s="25">
        <f t="shared" ref="P15:P24" si="0">SUM(D15:O15)</f>
        <v>2146</v>
      </c>
    </row>
    <row r="16" spans="3:16" ht="18" customHeight="1" thickTop="1" thickBot="1">
      <c r="C16" s="106" t="s">
        <v>257</v>
      </c>
      <c r="D16" s="24">
        <v>716</v>
      </c>
      <c r="E16" s="238" t="s">
        <v>0</v>
      </c>
      <c r="F16" s="239"/>
      <c r="G16" s="24">
        <v>3</v>
      </c>
      <c r="H16" s="24">
        <v>27</v>
      </c>
      <c r="I16" s="24">
        <v>1561</v>
      </c>
      <c r="J16" s="24">
        <v>3</v>
      </c>
      <c r="K16" s="24">
        <v>72</v>
      </c>
      <c r="L16" s="24">
        <v>196</v>
      </c>
      <c r="M16" s="24" t="s">
        <v>0</v>
      </c>
      <c r="N16" s="24" t="s">
        <v>0</v>
      </c>
      <c r="O16" s="24" t="s">
        <v>0</v>
      </c>
      <c r="P16" s="25">
        <f t="shared" si="0"/>
        <v>2578</v>
      </c>
    </row>
    <row r="17" spans="3:16" ht="18" customHeight="1" thickTop="1" thickBot="1">
      <c r="C17" s="106" t="s">
        <v>258</v>
      </c>
      <c r="D17" s="24">
        <v>848</v>
      </c>
      <c r="E17" s="238" t="s">
        <v>0</v>
      </c>
      <c r="F17" s="239"/>
      <c r="G17" s="24">
        <v>72</v>
      </c>
      <c r="H17" s="24">
        <v>35</v>
      </c>
      <c r="I17" s="24">
        <v>1883</v>
      </c>
      <c r="J17" s="24">
        <v>2</v>
      </c>
      <c r="K17" s="24">
        <v>82</v>
      </c>
      <c r="L17" s="24">
        <v>223</v>
      </c>
      <c r="M17" s="24" t="s">
        <v>0</v>
      </c>
      <c r="N17" s="24" t="s">
        <v>0</v>
      </c>
      <c r="O17" s="126" t="s">
        <v>0</v>
      </c>
      <c r="P17" s="25">
        <f t="shared" si="0"/>
        <v>3145</v>
      </c>
    </row>
    <row r="18" spans="3:16" ht="18" customHeight="1" thickTop="1" thickBot="1">
      <c r="C18" s="106" t="s">
        <v>259</v>
      </c>
      <c r="D18" s="24">
        <v>1077</v>
      </c>
      <c r="E18" s="238" t="s">
        <v>0</v>
      </c>
      <c r="F18" s="239"/>
      <c r="G18" s="24">
        <v>16</v>
      </c>
      <c r="H18" s="24">
        <v>40</v>
      </c>
      <c r="I18" s="24">
        <v>2027</v>
      </c>
      <c r="J18" s="24">
        <v>2</v>
      </c>
      <c r="K18" s="24">
        <v>121</v>
      </c>
      <c r="L18" s="24">
        <v>193</v>
      </c>
      <c r="M18" s="24" t="s">
        <v>0</v>
      </c>
      <c r="N18" s="24" t="s">
        <v>0</v>
      </c>
      <c r="O18" s="24" t="s">
        <v>0</v>
      </c>
      <c r="P18" s="25">
        <f t="shared" si="0"/>
        <v>3476</v>
      </c>
    </row>
    <row r="19" spans="3:16" ht="18" customHeight="1" thickTop="1" thickBot="1">
      <c r="C19" s="106" t="s">
        <v>260</v>
      </c>
      <c r="D19" s="24">
        <v>1226</v>
      </c>
      <c r="E19" s="238" t="s">
        <v>0</v>
      </c>
      <c r="F19" s="239"/>
      <c r="G19" s="24">
        <v>15</v>
      </c>
      <c r="H19" s="24">
        <v>32</v>
      </c>
      <c r="I19" s="24">
        <v>2209</v>
      </c>
      <c r="J19" s="24">
        <v>3</v>
      </c>
      <c r="K19" s="24">
        <v>26</v>
      </c>
      <c r="L19" s="24">
        <v>10</v>
      </c>
      <c r="M19" s="24"/>
      <c r="N19" s="24"/>
      <c r="O19" s="24" t="s">
        <v>0</v>
      </c>
      <c r="P19" s="25">
        <f t="shared" si="0"/>
        <v>3521</v>
      </c>
    </row>
    <row r="20" spans="3:16" ht="18" customHeight="1" thickTop="1" thickBot="1">
      <c r="C20" s="106" t="s">
        <v>261</v>
      </c>
      <c r="D20" s="24">
        <v>383</v>
      </c>
      <c r="E20" s="238">
        <v>940</v>
      </c>
      <c r="F20" s="239"/>
      <c r="G20" s="24">
        <v>58</v>
      </c>
      <c r="H20" s="24">
        <v>32</v>
      </c>
      <c r="I20" s="24">
        <v>2569</v>
      </c>
      <c r="J20" s="24">
        <v>5</v>
      </c>
      <c r="K20" s="24">
        <v>23</v>
      </c>
      <c r="L20" s="24">
        <v>10</v>
      </c>
      <c r="M20" s="24">
        <v>0</v>
      </c>
      <c r="N20" s="24">
        <v>27</v>
      </c>
      <c r="O20" s="24" t="s">
        <v>0</v>
      </c>
      <c r="P20" s="25">
        <f t="shared" si="0"/>
        <v>4047</v>
      </c>
    </row>
    <row r="21" spans="3:16" ht="18" customHeight="1" thickTop="1" thickBot="1">
      <c r="C21" s="106" t="s">
        <v>262</v>
      </c>
      <c r="D21" s="24">
        <v>109</v>
      </c>
      <c r="E21" s="238">
        <v>1214</v>
      </c>
      <c r="F21" s="239"/>
      <c r="G21" s="24">
        <v>106</v>
      </c>
      <c r="H21" s="24">
        <v>15</v>
      </c>
      <c r="I21" s="24">
        <v>2315</v>
      </c>
      <c r="J21" s="24">
        <v>4</v>
      </c>
      <c r="K21" s="24">
        <v>66</v>
      </c>
      <c r="L21" s="24">
        <v>8</v>
      </c>
      <c r="M21" s="24">
        <v>0</v>
      </c>
      <c r="N21" s="24">
        <v>102</v>
      </c>
      <c r="O21" s="24" t="s">
        <v>0</v>
      </c>
      <c r="P21" s="25">
        <f t="shared" si="0"/>
        <v>3939</v>
      </c>
    </row>
    <row r="22" spans="3:16" ht="18" customHeight="1" thickTop="1" thickBot="1">
      <c r="C22" s="106" t="s">
        <v>263</v>
      </c>
      <c r="D22" s="24">
        <v>673</v>
      </c>
      <c r="E22" s="238">
        <v>1234</v>
      </c>
      <c r="F22" s="239"/>
      <c r="G22" s="24">
        <v>80</v>
      </c>
      <c r="H22" s="24">
        <v>103</v>
      </c>
      <c r="I22" s="24">
        <v>2168</v>
      </c>
      <c r="J22" s="24">
        <v>4</v>
      </c>
      <c r="K22" s="24">
        <v>132</v>
      </c>
      <c r="L22" s="24">
        <v>5</v>
      </c>
      <c r="M22" s="24">
        <v>24</v>
      </c>
      <c r="N22" s="24">
        <v>64</v>
      </c>
      <c r="O22" s="24" t="s">
        <v>0</v>
      </c>
      <c r="P22" s="25">
        <f t="shared" si="0"/>
        <v>4487</v>
      </c>
    </row>
    <row r="23" spans="3:16" ht="18" customHeight="1" thickTop="1" thickBot="1">
      <c r="C23" s="106" t="s">
        <v>84</v>
      </c>
      <c r="D23" s="24">
        <v>412</v>
      </c>
      <c r="E23" s="238">
        <v>1368</v>
      </c>
      <c r="F23" s="239"/>
      <c r="G23" s="24">
        <v>483</v>
      </c>
      <c r="H23" s="24">
        <v>109</v>
      </c>
      <c r="I23" s="24">
        <v>2531</v>
      </c>
      <c r="J23" s="24">
        <v>0</v>
      </c>
      <c r="K23" s="24">
        <v>207</v>
      </c>
      <c r="L23" s="24">
        <v>5</v>
      </c>
      <c r="M23" s="24">
        <v>68</v>
      </c>
      <c r="N23" s="24">
        <v>118</v>
      </c>
      <c r="O23" s="24" t="s">
        <v>0</v>
      </c>
      <c r="P23" s="25">
        <f t="shared" si="0"/>
        <v>5301</v>
      </c>
    </row>
    <row r="24" spans="3:16" ht="18" customHeight="1" thickTop="1" thickBot="1">
      <c r="C24" s="106" t="s">
        <v>288</v>
      </c>
      <c r="D24" s="24">
        <v>685</v>
      </c>
      <c r="E24" s="238">
        <v>1889</v>
      </c>
      <c r="F24" s="239"/>
      <c r="G24" s="24">
        <v>711</v>
      </c>
      <c r="H24" s="24">
        <v>110</v>
      </c>
      <c r="I24" s="24">
        <v>3194</v>
      </c>
      <c r="J24" s="24">
        <v>0</v>
      </c>
      <c r="K24" s="24">
        <v>340</v>
      </c>
      <c r="L24" s="24">
        <v>5</v>
      </c>
      <c r="M24" s="24">
        <v>80</v>
      </c>
      <c r="N24" s="24">
        <v>187</v>
      </c>
      <c r="O24" s="24">
        <v>1</v>
      </c>
      <c r="P24" s="25">
        <f t="shared" si="0"/>
        <v>7202</v>
      </c>
    </row>
    <row r="25" spans="3:16" ht="16.5" thickTop="1" thickBot="1">
      <c r="C25" s="106" t="s">
        <v>370</v>
      </c>
      <c r="D25" s="24">
        <v>1327</v>
      </c>
      <c r="E25" s="24">
        <v>2993</v>
      </c>
      <c r="F25" s="24">
        <v>706</v>
      </c>
      <c r="G25" s="24">
        <v>709</v>
      </c>
      <c r="H25" s="24">
        <v>116</v>
      </c>
      <c r="I25" s="24">
        <v>17631</v>
      </c>
      <c r="J25" s="24">
        <v>0</v>
      </c>
      <c r="K25" s="24">
        <v>430</v>
      </c>
      <c r="L25" s="24">
        <v>0</v>
      </c>
      <c r="M25" s="24">
        <v>165</v>
      </c>
      <c r="N25" s="24">
        <v>248</v>
      </c>
      <c r="O25" s="24">
        <v>1</v>
      </c>
      <c r="P25" s="25">
        <f>SUM(D25:O25)</f>
        <v>24326</v>
      </c>
    </row>
    <row r="26" spans="3:16" ht="16.5" thickTop="1" thickBot="1">
      <c r="C26" s="106">
        <v>2023</v>
      </c>
      <c r="D26" s="24">
        <v>1209</v>
      </c>
      <c r="E26" s="24">
        <v>6666</v>
      </c>
      <c r="F26" s="24">
        <v>824</v>
      </c>
      <c r="G26" s="24">
        <v>973</v>
      </c>
      <c r="H26" s="24">
        <v>503</v>
      </c>
      <c r="I26" s="24">
        <v>61128</v>
      </c>
      <c r="J26" s="24">
        <v>2</v>
      </c>
      <c r="K26" s="24">
        <v>602</v>
      </c>
      <c r="L26" s="24">
        <v>0</v>
      </c>
      <c r="M26" s="24">
        <v>215</v>
      </c>
      <c r="N26" s="24">
        <v>20287</v>
      </c>
      <c r="O26" s="24">
        <v>1</v>
      </c>
      <c r="P26" s="25">
        <f>SUM(D26:O26)</f>
        <v>92410</v>
      </c>
    </row>
    <row r="27" spans="3:16" ht="15.75" thickTop="1"/>
    <row r="28" spans="3:16">
      <c r="M28" s="3"/>
    </row>
    <row r="30" spans="3:16">
      <c r="M30" s="3"/>
    </row>
    <row r="31" spans="3:16">
      <c r="M31" s="3"/>
    </row>
  </sheetData>
  <mergeCells count="13">
    <mergeCell ref="E24:F24"/>
    <mergeCell ref="C11:P11"/>
    <mergeCell ref="C12:P12"/>
    <mergeCell ref="E20:F20"/>
    <mergeCell ref="E21:F21"/>
    <mergeCell ref="E22:F22"/>
    <mergeCell ref="E23:F23"/>
    <mergeCell ref="E14:F14"/>
    <mergeCell ref="E15:F15"/>
    <mergeCell ref="E16:F16"/>
    <mergeCell ref="E17:F17"/>
    <mergeCell ref="E18:F18"/>
    <mergeCell ref="E19:F19"/>
  </mergeCells>
  <pageMargins left="0.7" right="0.7" top="0.75" bottom="0.75" header="0.3" footer="0.3"/>
  <pageSetup paperSize="9" orientation="portrait" r:id="rId1"/>
  <headerFooter>
    <oddFooter>&amp;C&amp;1#&amp;"Calibri"&amp;10&amp;K000000Internal - داخلي</oddFooter>
  </headerFooter>
  <ignoredErrors>
    <ignoredError sqref="P26" formulaRange="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autoPageBreaks="0"/>
  </sheetPr>
  <dimension ref="C11:P29"/>
  <sheetViews>
    <sheetView showGridLines="0" showRowColHeaders="0" rightToLeft="1" topLeftCell="C1" zoomScale="85" zoomScaleNormal="85" workbookViewId="0">
      <selection activeCell="L26" sqref="L26"/>
    </sheetView>
  </sheetViews>
  <sheetFormatPr defaultColWidth="8.85546875" defaultRowHeight="15"/>
  <cols>
    <col min="1" max="3" width="8.85546875" style="82"/>
    <col min="4" max="4" width="12.140625" style="82" bestFit="1" customWidth="1"/>
    <col min="5" max="5" width="12.5703125" style="82" customWidth="1"/>
    <col min="6" max="6" width="10.85546875" style="82" bestFit="1" customWidth="1"/>
    <col min="7" max="9" width="12.85546875" style="82" customWidth="1"/>
    <col min="10" max="10" width="11.42578125" style="82" customWidth="1"/>
    <col min="11" max="11" width="11.140625" style="82" bestFit="1" customWidth="1"/>
    <col min="12" max="12" width="11.42578125" style="82" customWidth="1"/>
    <col min="13" max="13" width="9.85546875" style="82" bestFit="1" customWidth="1"/>
    <col min="14" max="14" width="11.85546875" style="82" bestFit="1" customWidth="1"/>
    <col min="15" max="15" width="9" style="82" bestFit="1" customWidth="1"/>
    <col min="16" max="16" width="12.140625" style="82" bestFit="1" customWidth="1"/>
    <col min="17" max="16384" width="8.85546875" style="82"/>
  </cols>
  <sheetData>
    <row r="11" spans="3:16" ht="26.25">
      <c r="C11" s="219" t="s">
        <v>529</v>
      </c>
      <c r="D11" s="219"/>
      <c r="E11" s="219"/>
      <c r="F11" s="219"/>
      <c r="G11" s="219"/>
      <c r="H11" s="219"/>
      <c r="I11" s="219"/>
      <c r="J11" s="219"/>
      <c r="K11" s="219"/>
      <c r="L11" s="219"/>
      <c r="M11" s="219"/>
      <c r="N11" s="219"/>
      <c r="O11" s="219"/>
      <c r="P11" s="219"/>
    </row>
    <row r="12" spans="3:16" ht="32.25" customHeight="1">
      <c r="C12" s="222" t="s">
        <v>528</v>
      </c>
      <c r="D12" s="222"/>
      <c r="E12" s="222"/>
      <c r="F12" s="222"/>
      <c r="G12" s="222"/>
      <c r="H12" s="222"/>
      <c r="I12" s="222"/>
      <c r="J12" s="222"/>
      <c r="K12" s="222"/>
      <c r="L12" s="222"/>
      <c r="M12" s="222"/>
      <c r="N12" s="222"/>
      <c r="O12" s="222"/>
      <c r="P12" s="222"/>
    </row>
    <row r="13" spans="3:16" ht="8.25" customHeight="1" thickBot="1"/>
    <row r="14" spans="3:16" ht="91.5" thickTop="1" thickBot="1">
      <c r="C14" s="13" t="s">
        <v>72</v>
      </c>
      <c r="D14" s="13" t="s">
        <v>85</v>
      </c>
      <c r="E14" s="13" t="s">
        <v>397</v>
      </c>
      <c r="F14" s="13" t="s">
        <v>398</v>
      </c>
      <c r="G14" s="13" t="s">
        <v>534</v>
      </c>
      <c r="H14" s="13" t="s">
        <v>400</v>
      </c>
      <c r="I14" s="13" t="s">
        <v>401</v>
      </c>
      <c r="J14" s="13" t="s">
        <v>402</v>
      </c>
      <c r="K14" s="13" t="s">
        <v>403</v>
      </c>
      <c r="L14" s="13" t="s">
        <v>404</v>
      </c>
      <c r="M14" s="13" t="s">
        <v>405</v>
      </c>
      <c r="N14" s="13" t="s">
        <v>406</v>
      </c>
      <c r="O14" s="13" t="s">
        <v>407</v>
      </c>
      <c r="P14" s="105" t="s">
        <v>1</v>
      </c>
    </row>
    <row r="15" spans="3:16" ht="16.5" thickTop="1" thickBot="1">
      <c r="C15" s="106" t="s">
        <v>256</v>
      </c>
      <c r="D15" s="17">
        <v>9621.9</v>
      </c>
      <c r="E15" s="17" t="s">
        <v>0</v>
      </c>
      <c r="F15" s="17" t="s">
        <v>0</v>
      </c>
      <c r="G15" s="17">
        <v>35.9</v>
      </c>
      <c r="H15" s="17">
        <v>299.10000000000002</v>
      </c>
      <c r="I15" s="17">
        <v>16506.400000000001</v>
      </c>
      <c r="J15" s="17">
        <v>80.900000000000006</v>
      </c>
      <c r="K15" s="17">
        <v>765.9</v>
      </c>
      <c r="L15" s="17">
        <v>1492.9</v>
      </c>
      <c r="M15" s="17" t="s">
        <v>0</v>
      </c>
      <c r="N15" s="17" t="s">
        <v>0</v>
      </c>
      <c r="O15" s="17" t="s">
        <v>0</v>
      </c>
      <c r="P15" s="18">
        <f>SUM(D15:O15)</f>
        <v>28803.000000000007</v>
      </c>
    </row>
    <row r="16" spans="3:16" ht="18" customHeight="1" thickTop="1" thickBot="1">
      <c r="C16" s="106" t="s">
        <v>257</v>
      </c>
      <c r="D16" s="17">
        <v>11536.9</v>
      </c>
      <c r="E16" s="17" t="s">
        <v>0</v>
      </c>
      <c r="F16" s="17" t="s">
        <v>0</v>
      </c>
      <c r="G16" s="17">
        <v>4.2</v>
      </c>
      <c r="H16" s="17">
        <v>608.5</v>
      </c>
      <c r="I16" s="17">
        <v>21437.200000000001</v>
      </c>
      <c r="J16" s="17">
        <v>50.7</v>
      </c>
      <c r="K16" s="17">
        <v>602</v>
      </c>
      <c r="L16" s="17">
        <v>2404.9</v>
      </c>
      <c r="M16" s="17" t="s">
        <v>0</v>
      </c>
      <c r="N16" s="17" t="s">
        <v>0</v>
      </c>
      <c r="O16" s="17" t="s">
        <v>0</v>
      </c>
      <c r="P16" s="18">
        <f t="shared" ref="P16:P25" si="0">SUM(D16:O16)</f>
        <v>36644.400000000001</v>
      </c>
    </row>
    <row r="17" spans="3:16" ht="18" customHeight="1" thickTop="1" thickBot="1">
      <c r="C17" s="106" t="s">
        <v>258</v>
      </c>
      <c r="D17" s="17">
        <v>13667.79</v>
      </c>
      <c r="E17" s="17" t="s">
        <v>0</v>
      </c>
      <c r="F17" s="17" t="s">
        <v>0</v>
      </c>
      <c r="G17" s="17">
        <v>126.21</v>
      </c>
      <c r="H17" s="17">
        <v>1688.74</v>
      </c>
      <c r="I17" s="17">
        <v>33068.11</v>
      </c>
      <c r="J17" s="17">
        <v>46.8</v>
      </c>
      <c r="K17" s="17">
        <v>506.48</v>
      </c>
      <c r="L17" s="17">
        <v>2329.0700000000002</v>
      </c>
      <c r="M17" s="17" t="s">
        <v>0</v>
      </c>
      <c r="N17" s="17" t="s">
        <v>0</v>
      </c>
      <c r="O17" s="17" t="s">
        <v>0</v>
      </c>
      <c r="P17" s="18">
        <f t="shared" si="0"/>
        <v>51433.200000000004</v>
      </c>
    </row>
    <row r="18" spans="3:16" ht="18" customHeight="1" thickTop="1" thickBot="1">
      <c r="C18" s="106" t="s">
        <v>259</v>
      </c>
      <c r="D18" s="17">
        <v>23499.24</v>
      </c>
      <c r="E18" s="17" t="s">
        <v>0</v>
      </c>
      <c r="F18" s="17" t="s">
        <v>0</v>
      </c>
      <c r="G18" s="17">
        <v>3085.04</v>
      </c>
      <c r="H18" s="17">
        <v>1725.27</v>
      </c>
      <c r="I18" s="17">
        <v>45466.75</v>
      </c>
      <c r="J18" s="17">
        <v>252.23</v>
      </c>
      <c r="K18" s="17">
        <v>1145.78</v>
      </c>
      <c r="L18" s="17">
        <v>2220.2199999999998</v>
      </c>
      <c r="M18" s="17" t="s">
        <v>0</v>
      </c>
      <c r="N18" s="17" t="s">
        <v>0</v>
      </c>
      <c r="O18" s="17" t="s">
        <v>0</v>
      </c>
      <c r="P18" s="18">
        <f t="shared" si="0"/>
        <v>77394.53</v>
      </c>
    </row>
    <row r="19" spans="3:16" ht="18" customHeight="1" thickTop="1" thickBot="1">
      <c r="C19" s="106" t="s">
        <v>260</v>
      </c>
      <c r="D19" s="17">
        <v>62300.49</v>
      </c>
      <c r="E19" s="17" t="s">
        <v>0</v>
      </c>
      <c r="F19" s="17" t="s">
        <v>0</v>
      </c>
      <c r="G19" s="17">
        <v>2801.25</v>
      </c>
      <c r="H19" s="17">
        <v>1412.66</v>
      </c>
      <c r="I19" s="17">
        <v>54960.08</v>
      </c>
      <c r="J19" s="17">
        <v>325.54000000000002</v>
      </c>
      <c r="K19" s="17">
        <v>6207.26</v>
      </c>
      <c r="L19" s="17">
        <v>658.16</v>
      </c>
      <c r="M19" s="17" t="s">
        <v>0</v>
      </c>
      <c r="N19" s="17" t="s">
        <v>0</v>
      </c>
      <c r="O19" s="17"/>
      <c r="P19" s="18">
        <f t="shared" si="0"/>
        <v>128665.43999999999</v>
      </c>
    </row>
    <row r="20" spans="3:16" ht="18" customHeight="1" thickTop="1" thickBot="1">
      <c r="C20" s="106" t="s">
        <v>261</v>
      </c>
      <c r="D20" s="17">
        <v>75857.11</v>
      </c>
      <c r="E20" s="17" t="s">
        <v>0</v>
      </c>
      <c r="F20" s="17" t="s">
        <v>0</v>
      </c>
      <c r="G20" s="17">
        <v>4600.53</v>
      </c>
      <c r="H20" s="17">
        <v>1674.49</v>
      </c>
      <c r="I20" s="17">
        <v>57686.74</v>
      </c>
      <c r="J20" s="17">
        <v>332.02</v>
      </c>
      <c r="K20" s="17">
        <v>816</v>
      </c>
      <c r="L20" s="17">
        <v>666.31</v>
      </c>
      <c r="M20" s="17">
        <v>0</v>
      </c>
      <c r="N20" s="17" t="s">
        <v>0</v>
      </c>
      <c r="O20" s="17" t="s">
        <v>0</v>
      </c>
      <c r="P20" s="18">
        <f t="shared" si="0"/>
        <v>141633.19999999998</v>
      </c>
    </row>
    <row r="21" spans="3:16" ht="18" customHeight="1" thickTop="1" thickBot="1">
      <c r="C21" s="106" t="s">
        <v>262</v>
      </c>
      <c r="D21" s="17">
        <v>91967.1</v>
      </c>
      <c r="E21" s="17">
        <v>12636</v>
      </c>
      <c r="F21" s="17" t="s">
        <v>0</v>
      </c>
      <c r="G21" s="17">
        <v>4847</v>
      </c>
      <c r="H21" s="17">
        <v>1164.7</v>
      </c>
      <c r="I21" s="17">
        <v>58321.4</v>
      </c>
      <c r="J21" s="17">
        <v>456.5</v>
      </c>
      <c r="K21" s="17">
        <v>7027.8</v>
      </c>
      <c r="L21" s="17">
        <v>578.5</v>
      </c>
      <c r="M21" s="17">
        <v>0</v>
      </c>
      <c r="N21" s="17">
        <v>1280.5</v>
      </c>
      <c r="O21" s="17" t="s">
        <v>0</v>
      </c>
      <c r="P21" s="18">
        <f t="shared" si="0"/>
        <v>178279.5</v>
      </c>
    </row>
    <row r="22" spans="3:16" ht="18" customHeight="1" thickTop="1" thickBot="1">
      <c r="C22" s="106" t="s">
        <v>263</v>
      </c>
      <c r="D22" s="17">
        <v>102966</v>
      </c>
      <c r="E22" s="17">
        <v>11675.6</v>
      </c>
      <c r="F22" s="17" t="s">
        <v>0</v>
      </c>
      <c r="G22" s="17">
        <v>5175.2</v>
      </c>
      <c r="H22" s="17">
        <v>2262.3000000000002</v>
      </c>
      <c r="I22" s="17">
        <v>58458.1</v>
      </c>
      <c r="J22" s="17">
        <v>382.7</v>
      </c>
      <c r="K22" s="17">
        <v>7836.2</v>
      </c>
      <c r="L22" s="17">
        <v>325.2</v>
      </c>
      <c r="M22" s="17">
        <v>59.7</v>
      </c>
      <c r="N22" s="17">
        <v>318.60000000000002</v>
      </c>
      <c r="O22" s="17" t="s">
        <v>0</v>
      </c>
      <c r="P22" s="18">
        <f t="shared" si="0"/>
        <v>189459.60000000006</v>
      </c>
    </row>
    <row r="23" spans="3:16" ht="18" customHeight="1" thickTop="1" thickBot="1">
      <c r="C23" s="106" t="s">
        <v>84</v>
      </c>
      <c r="D23" s="17">
        <v>115287.9</v>
      </c>
      <c r="E23" s="17">
        <v>10496.6</v>
      </c>
      <c r="F23" s="17" t="s">
        <v>0</v>
      </c>
      <c r="G23" s="17">
        <v>10708.9</v>
      </c>
      <c r="H23" s="17">
        <v>2207.1999999999998</v>
      </c>
      <c r="I23" s="17">
        <v>83157</v>
      </c>
      <c r="J23" s="17" t="s">
        <v>0</v>
      </c>
      <c r="K23" s="17">
        <v>9269.4</v>
      </c>
      <c r="L23" s="17">
        <v>323.10000000000002</v>
      </c>
      <c r="M23" s="17">
        <v>292.10000000000002</v>
      </c>
      <c r="N23" s="17">
        <v>509</v>
      </c>
      <c r="O23" s="17" t="s">
        <v>0</v>
      </c>
      <c r="P23" s="18">
        <f t="shared" si="0"/>
        <v>232251.2</v>
      </c>
    </row>
    <row r="24" spans="3:16" ht="18" customHeight="1" thickTop="1" thickBot="1">
      <c r="C24" s="106" t="s">
        <v>288</v>
      </c>
      <c r="D24" s="17">
        <v>160141</v>
      </c>
      <c r="E24" s="17">
        <v>12793.5</v>
      </c>
      <c r="F24" s="17" t="s">
        <v>0</v>
      </c>
      <c r="G24" s="17">
        <v>11411.1</v>
      </c>
      <c r="H24" s="17">
        <v>2517.6</v>
      </c>
      <c r="I24" s="17">
        <v>96007</v>
      </c>
      <c r="J24" s="17">
        <v>0</v>
      </c>
      <c r="K24" s="17">
        <v>12039.7</v>
      </c>
      <c r="L24" s="17">
        <v>353.9</v>
      </c>
      <c r="M24" s="17">
        <v>405.7</v>
      </c>
      <c r="N24" s="17">
        <v>794.6</v>
      </c>
      <c r="O24" s="17">
        <v>27.8</v>
      </c>
      <c r="P24" s="18">
        <f t="shared" si="0"/>
        <v>296491.90000000002</v>
      </c>
    </row>
    <row r="25" spans="3:16" ht="16.5" thickTop="1" thickBot="1">
      <c r="C25" s="106" t="s">
        <v>370</v>
      </c>
      <c r="D25" s="17">
        <v>178592.16084112032</v>
      </c>
      <c r="E25" s="17">
        <v>19463.942973587258</v>
      </c>
      <c r="F25" s="17">
        <v>1431.94035996</v>
      </c>
      <c r="G25" s="17">
        <v>11816.844252039573</v>
      </c>
      <c r="H25" s="17">
        <v>2356.8597462000002</v>
      </c>
      <c r="I25" s="17">
        <v>122977.00970975327</v>
      </c>
      <c r="J25" s="17">
        <v>0</v>
      </c>
      <c r="K25" s="17">
        <v>13707.990778676791</v>
      </c>
      <c r="L25" s="17">
        <v>0</v>
      </c>
      <c r="M25" s="17">
        <v>404.87853843089403</v>
      </c>
      <c r="N25" s="17">
        <v>1296.1315087737887</v>
      </c>
      <c r="O25" s="17">
        <v>28.855586171403974</v>
      </c>
      <c r="P25" s="18">
        <f t="shared" si="0"/>
        <v>352076.61429471325</v>
      </c>
    </row>
    <row r="26" spans="3:16" ht="16.5" thickTop="1" thickBot="1">
      <c r="C26" s="106">
        <v>2023</v>
      </c>
      <c r="D26" s="17">
        <v>205102.6</v>
      </c>
      <c r="E26" s="17">
        <v>19934.099999999999</v>
      </c>
      <c r="F26" s="17">
        <v>2460.9</v>
      </c>
      <c r="G26" s="17">
        <v>12686.2</v>
      </c>
      <c r="H26" s="17">
        <v>3679.2</v>
      </c>
      <c r="I26" s="17">
        <v>164233.5</v>
      </c>
      <c r="J26" s="17">
        <v>5.6</v>
      </c>
      <c r="K26" s="17">
        <v>24596.3</v>
      </c>
      <c r="L26" s="17">
        <v>0</v>
      </c>
      <c r="M26" s="17">
        <v>801.7</v>
      </c>
      <c r="N26" s="17">
        <v>2117.1</v>
      </c>
      <c r="O26" s="17">
        <v>31.1</v>
      </c>
      <c r="P26" s="18">
        <f>SUM(D26:O26)</f>
        <v>435648.29999999993</v>
      </c>
    </row>
    <row r="27" spans="3:16" ht="16.5" thickTop="1" thickBot="1">
      <c r="D27" s="122"/>
      <c r="E27" s="122"/>
      <c r="F27" s="122"/>
      <c r="G27" s="122"/>
      <c r="H27" s="122"/>
      <c r="I27" s="122"/>
      <c r="J27" s="122"/>
      <c r="K27" s="122"/>
      <c r="L27" s="122"/>
      <c r="M27" s="122"/>
    </row>
    <row r="28" spans="3:16" ht="15.75" thickTop="1">
      <c r="D28" s="80"/>
      <c r="E28" s="80"/>
      <c r="F28" s="80"/>
      <c r="G28" s="80"/>
      <c r="H28" s="80"/>
      <c r="I28" s="80"/>
      <c r="J28" s="80"/>
      <c r="K28" s="80"/>
      <c r="L28" s="80"/>
      <c r="M28" s="80"/>
    </row>
    <row r="29" spans="3:16">
      <c r="D29" s="80"/>
      <c r="E29" s="80"/>
      <c r="F29" s="80"/>
      <c r="G29" s="80"/>
      <c r="H29" s="80"/>
      <c r="I29" s="80"/>
      <c r="J29" s="80"/>
      <c r="K29" s="80"/>
      <c r="L29" s="80"/>
      <c r="M29" s="80"/>
    </row>
  </sheetData>
  <protectedRanges>
    <protectedRange sqref="M18:N18" name="table 19_7_2_1_4"/>
    <protectedRange sqref="P15:P26" name="table 19_4_2_4_4"/>
    <protectedRange sqref="N23" name="Range25_1_2_1_4"/>
    <protectedRange sqref="N23" name="table 19_7_2_5_4"/>
  </protectedRanges>
  <mergeCells count="2">
    <mergeCell ref="C11:P11"/>
    <mergeCell ref="C12:P12"/>
  </mergeCells>
  <pageMargins left="0.7" right="0.7" top="0.75" bottom="0.75" header="0.3" footer="0.3"/>
  <pageSetup paperSize="9" orientation="portrait" r:id="rId1"/>
  <headerFooter>
    <oddFooter>&amp;C&amp;1#&amp;"Calibri"&amp;10&amp;K000000Internal - داخلي</oddFooter>
  </headerFooter>
  <ignoredErrors>
    <ignoredError sqref="P26" formulaRange="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autoPageBreaks="0"/>
  </sheetPr>
  <dimension ref="C11:J27"/>
  <sheetViews>
    <sheetView showGridLines="0" rightToLeft="1" topLeftCell="A13" zoomScale="110" zoomScaleNormal="110" workbookViewId="0">
      <selection activeCell="E21" sqref="E21"/>
    </sheetView>
  </sheetViews>
  <sheetFormatPr defaultColWidth="8.85546875" defaultRowHeight="15"/>
  <cols>
    <col min="1" max="4" width="8.85546875" style="82"/>
    <col min="5" max="5" width="10.85546875" style="82" bestFit="1" customWidth="1"/>
    <col min="6" max="6" width="12.5703125" style="82" customWidth="1"/>
    <col min="7" max="7" width="10.85546875" style="82" bestFit="1" customWidth="1"/>
    <col min="8" max="8" width="11" style="82" customWidth="1"/>
    <col min="9" max="9" width="9.85546875" style="82" bestFit="1" customWidth="1"/>
    <col min="10" max="10" width="11.5703125" style="82" bestFit="1" customWidth="1"/>
    <col min="11" max="16384" width="8.85546875" style="82"/>
  </cols>
  <sheetData>
    <row r="11" spans="3:10" ht="26.1" customHeight="1">
      <c r="C11" s="213" t="s">
        <v>412</v>
      </c>
      <c r="D11" s="213"/>
      <c r="E11" s="213"/>
      <c r="F11" s="213"/>
      <c r="G11" s="213"/>
      <c r="H11" s="213"/>
      <c r="I11" s="213"/>
      <c r="J11" s="213"/>
    </row>
    <row r="12" spans="3:10" ht="32.25" customHeight="1">
      <c r="C12" s="222" t="s">
        <v>413</v>
      </c>
      <c r="D12" s="222"/>
      <c r="E12" s="222"/>
      <c r="F12" s="222"/>
      <c r="G12" s="222"/>
      <c r="H12" s="222"/>
      <c r="I12" s="222"/>
      <c r="J12" s="222"/>
    </row>
    <row r="13" spans="3:10" ht="8.25" customHeight="1" thickBot="1"/>
    <row r="14" spans="3:10" ht="76.5" thickTop="1" thickBot="1">
      <c r="C14" s="13" t="s">
        <v>72</v>
      </c>
      <c r="D14" s="13" t="s">
        <v>311</v>
      </c>
      <c r="E14" s="13" t="s">
        <v>532</v>
      </c>
      <c r="F14" s="13" t="s">
        <v>533</v>
      </c>
      <c r="G14" s="13" t="s">
        <v>535</v>
      </c>
      <c r="H14" s="13" t="s">
        <v>531</v>
      </c>
      <c r="I14" s="13" t="s">
        <v>530</v>
      </c>
      <c r="J14" s="105" t="s">
        <v>1</v>
      </c>
    </row>
    <row r="15" spans="3:10" ht="18" customHeight="1" thickTop="1" thickBot="1">
      <c r="C15" s="106" t="s">
        <v>259</v>
      </c>
      <c r="D15" s="64">
        <v>993</v>
      </c>
      <c r="E15" s="127">
        <v>57066</v>
      </c>
      <c r="F15" s="127">
        <v>1880</v>
      </c>
      <c r="G15" s="127">
        <v>11442</v>
      </c>
      <c r="H15" s="127">
        <v>44840</v>
      </c>
      <c r="I15" s="127">
        <v>32938</v>
      </c>
      <c r="J15" s="128">
        <f t="shared" ref="J15:J20" si="0">SUM(E15:I15)</f>
        <v>148166</v>
      </c>
    </row>
    <row r="16" spans="3:10" ht="18" customHeight="1" thickTop="1" thickBot="1">
      <c r="C16" s="106" t="s">
        <v>260</v>
      </c>
      <c r="D16" s="64">
        <v>988</v>
      </c>
      <c r="E16" s="127">
        <v>58494</v>
      </c>
      <c r="F16" s="127">
        <v>2155</v>
      </c>
      <c r="G16" s="127">
        <v>5401</v>
      </c>
      <c r="H16" s="127">
        <v>44536</v>
      </c>
      <c r="I16" s="127">
        <v>37841</v>
      </c>
      <c r="J16" s="128">
        <f t="shared" si="0"/>
        <v>148427</v>
      </c>
    </row>
    <row r="17" spans="3:10" ht="18" customHeight="1" thickTop="1" thickBot="1">
      <c r="C17" s="106" t="s">
        <v>261</v>
      </c>
      <c r="D17" s="81">
        <v>1035</v>
      </c>
      <c r="E17" s="79">
        <v>60174</v>
      </c>
      <c r="F17" s="79">
        <v>2616</v>
      </c>
      <c r="G17" s="79">
        <v>3288</v>
      </c>
      <c r="H17" s="79">
        <v>49469</v>
      </c>
      <c r="I17" s="79">
        <v>23471</v>
      </c>
      <c r="J17" s="128">
        <f t="shared" si="0"/>
        <v>139018</v>
      </c>
    </row>
    <row r="18" spans="3:10" ht="18" customHeight="1" thickTop="1" thickBot="1">
      <c r="C18" s="106" t="s">
        <v>262</v>
      </c>
      <c r="D18" s="64">
        <v>1287</v>
      </c>
      <c r="E18" s="127">
        <v>63921.911180654264</v>
      </c>
      <c r="F18" s="127">
        <v>2191.7676878007887</v>
      </c>
      <c r="G18" s="127">
        <v>3870.4414082852295</v>
      </c>
      <c r="H18" s="127">
        <v>46322.951442132689</v>
      </c>
      <c r="I18" s="127">
        <v>47855.927131473742</v>
      </c>
      <c r="J18" s="128">
        <f t="shared" si="0"/>
        <v>164162.99885034672</v>
      </c>
    </row>
    <row r="19" spans="3:10" ht="18" customHeight="1" thickTop="1" thickBot="1">
      <c r="C19" s="106" t="s">
        <v>263</v>
      </c>
      <c r="D19" s="64">
        <v>1662</v>
      </c>
      <c r="E19" s="127">
        <v>54620.712579493353</v>
      </c>
      <c r="F19" s="127">
        <v>2188.3375919334471</v>
      </c>
      <c r="G19" s="127">
        <v>4111.5289373748974</v>
      </c>
      <c r="H19" s="127">
        <v>48246.904752953989</v>
      </c>
      <c r="I19" s="127">
        <v>41179.256152641516</v>
      </c>
      <c r="J19" s="128">
        <f t="shared" si="0"/>
        <v>150346.74001439722</v>
      </c>
    </row>
    <row r="20" spans="3:10" ht="18" customHeight="1" thickTop="1" thickBot="1">
      <c r="C20" s="106" t="s">
        <v>84</v>
      </c>
      <c r="D20" s="64">
        <v>2092</v>
      </c>
      <c r="E20" s="127">
        <v>68659.768064556061</v>
      </c>
      <c r="F20" s="127">
        <v>3276.0780488439227</v>
      </c>
      <c r="G20" s="127">
        <v>6507.3298055132364</v>
      </c>
      <c r="H20" s="127">
        <v>45275.323572062487</v>
      </c>
      <c r="I20" s="127">
        <v>46029.641064798983</v>
      </c>
      <c r="J20" s="128">
        <f t="shared" si="0"/>
        <v>169748.14055577468</v>
      </c>
    </row>
    <row r="21" spans="3:10" ht="18" customHeight="1" thickTop="1" thickBot="1">
      <c r="C21" s="106" t="s">
        <v>288</v>
      </c>
      <c r="D21" s="64">
        <v>2839</v>
      </c>
      <c r="E21" s="127">
        <v>135029.82651441934</v>
      </c>
      <c r="F21" s="127">
        <v>3080.5357310452355</v>
      </c>
      <c r="G21" s="127">
        <v>9321.3046051474885</v>
      </c>
      <c r="H21" s="127">
        <v>40539.925660909292</v>
      </c>
      <c r="I21" s="127">
        <v>46803.481000643667</v>
      </c>
      <c r="J21" s="128">
        <f>SUM(E21:I21)</f>
        <v>234775.07351216502</v>
      </c>
    </row>
    <row r="22" spans="3:10" ht="16.5" thickTop="1" thickBot="1">
      <c r="C22" s="106">
        <v>2022</v>
      </c>
      <c r="D22" s="64">
        <v>37021</v>
      </c>
      <c r="E22" s="127">
        <v>120965.73818033002</v>
      </c>
      <c r="F22" s="127">
        <v>8753.5029478885772</v>
      </c>
      <c r="G22" s="127">
        <v>11803.086308005393</v>
      </c>
      <c r="H22" s="170">
        <v>19049.3</v>
      </c>
      <c r="I22" s="170">
        <v>104647.6</v>
      </c>
      <c r="J22" s="128">
        <f>SUM(E22:I22)</f>
        <v>265219.227436224</v>
      </c>
    </row>
    <row r="23" spans="3:10" ht="16.5" thickTop="1" thickBot="1">
      <c r="C23" s="106">
        <v>2023</v>
      </c>
      <c r="D23" s="169">
        <v>156286</v>
      </c>
      <c r="E23" s="127">
        <v>140644.79999999999</v>
      </c>
      <c r="F23" s="127">
        <v>11554.7</v>
      </c>
      <c r="G23" s="127">
        <v>16685.3</v>
      </c>
      <c r="H23" s="127">
        <v>20837.2</v>
      </c>
      <c r="I23" s="127">
        <v>123312.1</v>
      </c>
      <c r="J23" s="128">
        <f>SUM(E23:I23)</f>
        <v>313034.09999999998</v>
      </c>
    </row>
    <row r="24" spans="3:10" ht="16.5" thickTop="1" thickBot="1">
      <c r="D24" s="80"/>
      <c r="E24" s="122"/>
      <c r="F24" s="122"/>
      <c r="G24" s="122"/>
      <c r="H24" s="122"/>
      <c r="I24" s="122"/>
    </row>
    <row r="25" spans="3:10" ht="19.5" thickTop="1">
      <c r="C25" s="115" t="s">
        <v>525</v>
      </c>
      <c r="E25" s="80"/>
      <c r="F25" s="80"/>
      <c r="G25" s="80"/>
      <c r="I25" s="80"/>
    </row>
    <row r="26" spans="3:10">
      <c r="E26" s="80"/>
      <c r="F26" s="80"/>
      <c r="G26" s="80"/>
      <c r="H26" s="80"/>
      <c r="I26" s="80"/>
    </row>
    <row r="27" spans="3:10">
      <c r="H27" s="80"/>
      <c r="I27" s="80"/>
    </row>
  </sheetData>
  <protectedRanges>
    <protectedRange sqref="D18:I18" name="table8_3_5"/>
    <protectedRange sqref="D19:I19" name="table8_3_1_2"/>
    <protectedRange sqref="D20:I20" name="table8_3_2_2"/>
    <protectedRange sqref="D21:I21" name="جدول 8_2"/>
    <protectedRange sqref="D22:G22" name="table8_3_3_2"/>
  </protectedRanges>
  <mergeCells count="2">
    <mergeCell ref="C11:J11"/>
    <mergeCell ref="C12:J12"/>
  </mergeCells>
  <pageMargins left="0.7" right="0.7" top="0.75" bottom="0.75" header="0.3" footer="0.3"/>
  <pageSetup paperSize="9" orientation="portrait" r:id="rId1"/>
  <headerFooter>
    <oddFooter>&amp;C&amp;1#&amp;"Calibri"&amp;10&amp;K000000Internal - داخلي</oddFooter>
  </headerFooter>
  <ignoredErrors>
    <ignoredError sqref="J15:J22" formulaRange="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autoPageBreaks="0"/>
  </sheetPr>
  <dimension ref="C11:J27"/>
  <sheetViews>
    <sheetView showGridLines="0" showRowColHeaders="0" rightToLeft="1" zoomScaleNormal="100" workbookViewId="0">
      <selection activeCell="F28" sqref="F28"/>
    </sheetView>
  </sheetViews>
  <sheetFormatPr defaultColWidth="8.85546875" defaultRowHeight="15"/>
  <cols>
    <col min="1" max="4" width="8.85546875" style="82"/>
    <col min="5" max="5" width="10.85546875" style="82" bestFit="1" customWidth="1"/>
    <col min="6" max="6" width="12.5703125" style="82" customWidth="1"/>
    <col min="7" max="7" width="10.85546875" style="82" bestFit="1" customWidth="1"/>
    <col min="8" max="8" width="9.42578125" style="82" customWidth="1"/>
    <col min="9" max="9" width="9.85546875" style="82" bestFit="1" customWidth="1"/>
    <col min="10" max="10" width="11.5703125" style="82" bestFit="1" customWidth="1"/>
    <col min="11" max="16384" width="8.85546875" style="82"/>
  </cols>
  <sheetData>
    <row r="11" spans="3:10" ht="26.25" customHeight="1">
      <c r="E11" s="213" t="s">
        <v>414</v>
      </c>
      <c r="F11" s="213"/>
      <c r="G11" s="213"/>
      <c r="H11" s="213"/>
      <c r="I11" s="213"/>
    </row>
    <row r="12" spans="3:10" ht="32.25" customHeight="1">
      <c r="E12" s="222" t="s">
        <v>415</v>
      </c>
      <c r="F12" s="222"/>
      <c r="G12" s="222"/>
      <c r="H12" s="222"/>
      <c r="I12" s="222"/>
    </row>
    <row r="13" spans="3:10" ht="8.25" customHeight="1" thickBot="1"/>
    <row r="14" spans="3:10" ht="31.5" customHeight="1" thickTop="1" thickBot="1">
      <c r="C14" s="13" t="s">
        <v>72</v>
      </c>
      <c r="D14" s="242" t="s">
        <v>416</v>
      </c>
      <c r="E14" s="243"/>
      <c r="F14" s="242" t="s">
        <v>417</v>
      </c>
      <c r="G14" s="243"/>
      <c r="H14" s="242" t="s">
        <v>418</v>
      </c>
      <c r="I14" s="243"/>
      <c r="J14" s="105" t="s">
        <v>1</v>
      </c>
    </row>
    <row r="15" spans="3:10" ht="18" customHeight="1" thickTop="1" thickBot="1">
      <c r="C15" s="106" t="s">
        <v>259</v>
      </c>
      <c r="D15" s="240">
        <v>102898.3</v>
      </c>
      <c r="E15" s="241"/>
      <c r="F15" s="240">
        <v>77394.53</v>
      </c>
      <c r="G15" s="241"/>
      <c r="H15" s="240">
        <v>148166</v>
      </c>
      <c r="I15" s="241"/>
      <c r="J15" s="128">
        <f>SUM(D15:I15)</f>
        <v>328458.83</v>
      </c>
    </row>
    <row r="16" spans="3:10" ht="18" customHeight="1" thickTop="1" thickBot="1">
      <c r="C16" s="106" t="s">
        <v>260</v>
      </c>
      <c r="D16" s="240">
        <v>87835.7</v>
      </c>
      <c r="E16" s="241"/>
      <c r="F16" s="240">
        <v>128665.43999999999</v>
      </c>
      <c r="G16" s="241"/>
      <c r="H16" s="240">
        <v>148427</v>
      </c>
      <c r="I16" s="241"/>
      <c r="J16" s="128">
        <f t="shared" ref="J16:J23" si="0">SUM(D16:I16)</f>
        <v>364928.14</v>
      </c>
    </row>
    <row r="17" spans="3:10" ht="18" customHeight="1" thickTop="1" thickBot="1">
      <c r="C17" s="106" t="s">
        <v>261</v>
      </c>
      <c r="D17" s="240">
        <v>110232.78314084478</v>
      </c>
      <c r="E17" s="241"/>
      <c r="F17" s="240">
        <v>141651.6</v>
      </c>
      <c r="G17" s="241"/>
      <c r="H17" s="240">
        <v>139018</v>
      </c>
      <c r="I17" s="241"/>
      <c r="J17" s="128">
        <f t="shared" si="0"/>
        <v>390902.38314084476</v>
      </c>
    </row>
    <row r="18" spans="3:10" ht="18" customHeight="1" thickTop="1" thickBot="1">
      <c r="C18" s="106" t="s">
        <v>262</v>
      </c>
      <c r="D18" s="240">
        <v>111861.70000000001</v>
      </c>
      <c r="E18" s="241"/>
      <c r="F18" s="240">
        <v>178279.5</v>
      </c>
      <c r="G18" s="241"/>
      <c r="H18" s="240">
        <v>164162.99885034672</v>
      </c>
      <c r="I18" s="241"/>
      <c r="J18" s="128">
        <f t="shared" si="0"/>
        <v>454304.19885034673</v>
      </c>
    </row>
    <row r="19" spans="3:10" ht="18" customHeight="1" thickTop="1" thickBot="1">
      <c r="C19" s="106" t="s">
        <v>263</v>
      </c>
      <c r="D19" s="240">
        <v>159958.016</v>
      </c>
      <c r="E19" s="241"/>
      <c r="F19" s="240">
        <v>189460</v>
      </c>
      <c r="G19" s="241"/>
      <c r="H19" s="240">
        <v>150346.74001439722</v>
      </c>
      <c r="I19" s="241"/>
      <c r="J19" s="128">
        <f t="shared" si="0"/>
        <v>499764.75601439725</v>
      </c>
    </row>
    <row r="20" spans="3:10" ht="18" customHeight="1" thickTop="1" thickBot="1">
      <c r="C20" s="106" t="s">
        <v>84</v>
      </c>
      <c r="D20" s="240">
        <v>209724.32</v>
      </c>
      <c r="E20" s="241"/>
      <c r="F20" s="240">
        <v>232251.3</v>
      </c>
      <c r="G20" s="241"/>
      <c r="H20" s="240">
        <v>169748.14055577468</v>
      </c>
      <c r="I20" s="241"/>
      <c r="J20" s="128">
        <f t="shared" si="0"/>
        <v>611723.76055577467</v>
      </c>
    </row>
    <row r="21" spans="3:10" ht="18" customHeight="1" thickTop="1" thickBot="1">
      <c r="C21" s="106" t="s">
        <v>288</v>
      </c>
      <c r="D21" s="240">
        <v>227173.40369716537</v>
      </c>
      <c r="E21" s="241"/>
      <c r="F21" s="240">
        <v>296491.90000000002</v>
      </c>
      <c r="G21" s="241"/>
      <c r="H21" s="240">
        <v>234775.07351216502</v>
      </c>
      <c r="I21" s="241"/>
      <c r="J21" s="128">
        <f t="shared" si="0"/>
        <v>758440.37720933044</v>
      </c>
    </row>
    <row r="22" spans="3:10" ht="16.5" thickTop="1" thickBot="1">
      <c r="C22" s="106" t="s">
        <v>370</v>
      </c>
      <c r="D22" s="240">
        <v>126105.01000000001</v>
      </c>
      <c r="E22" s="241"/>
      <c r="F22" s="240">
        <v>352076.6142947133</v>
      </c>
      <c r="G22" s="241"/>
      <c r="H22" s="240">
        <v>265219.24298674846</v>
      </c>
      <c r="I22" s="241"/>
      <c r="J22" s="128">
        <f t="shared" si="0"/>
        <v>743400.86728146183</v>
      </c>
    </row>
    <row r="23" spans="3:10" ht="16.5" thickTop="1" thickBot="1">
      <c r="C23" s="106">
        <v>2023</v>
      </c>
      <c r="D23" s="240">
        <v>122577.5</v>
      </c>
      <c r="E23" s="241"/>
      <c r="F23" s="240">
        <v>435648.3</v>
      </c>
      <c r="G23" s="241"/>
      <c r="H23" s="240">
        <v>313034.09999999998</v>
      </c>
      <c r="I23" s="241"/>
      <c r="J23" s="128">
        <f t="shared" si="0"/>
        <v>871259.9</v>
      </c>
    </row>
    <row r="24" spans="3:10" ht="16.5" thickTop="1" thickBot="1">
      <c r="E24" s="122"/>
      <c r="F24" s="122"/>
      <c r="G24" s="122"/>
      <c r="H24" s="122"/>
      <c r="I24" s="122"/>
    </row>
    <row r="25" spans="3:10" ht="15.75" thickTop="1">
      <c r="E25" s="80"/>
      <c r="F25" s="80"/>
      <c r="G25" s="80"/>
      <c r="H25" s="80"/>
      <c r="I25" s="80"/>
    </row>
    <row r="26" spans="3:10">
      <c r="E26" s="80"/>
      <c r="F26" s="178">
        <f>SUM(D22:G22)</f>
        <v>478181.62429471331</v>
      </c>
      <c r="G26" s="80"/>
      <c r="H26" s="80"/>
      <c r="I26" s="80"/>
    </row>
    <row r="27" spans="3:10">
      <c r="F27" s="20">
        <f>SUM(D23:G23)</f>
        <v>558225.80000000005</v>
      </c>
    </row>
  </sheetData>
  <protectedRanges>
    <protectedRange sqref="D18:I18" name="table8_3_5"/>
    <protectedRange sqref="D19:I19" name="table8_3_1_2"/>
    <protectedRange sqref="D20:I20" name="table8_3_2_2"/>
    <protectedRange sqref="D21:I21" name="جدول 8_2"/>
    <protectedRange sqref="D22:I22" name="table8_3_3_2"/>
  </protectedRanges>
  <mergeCells count="32">
    <mergeCell ref="D23:E23"/>
    <mergeCell ref="F23:G23"/>
    <mergeCell ref="H23:I23"/>
    <mergeCell ref="D22:E22"/>
    <mergeCell ref="F22:G22"/>
    <mergeCell ref="H22:I22"/>
    <mergeCell ref="D20:E20"/>
    <mergeCell ref="F20:G20"/>
    <mergeCell ref="H20:I20"/>
    <mergeCell ref="D21:E21"/>
    <mergeCell ref="F21:G21"/>
    <mergeCell ref="H21:I21"/>
    <mergeCell ref="D18:E18"/>
    <mergeCell ref="F18:G18"/>
    <mergeCell ref="H18:I18"/>
    <mergeCell ref="D19:E19"/>
    <mergeCell ref="F19:G19"/>
    <mergeCell ref="H19:I19"/>
    <mergeCell ref="D16:E16"/>
    <mergeCell ref="F16:G16"/>
    <mergeCell ref="H16:I16"/>
    <mergeCell ref="D17:E17"/>
    <mergeCell ref="F17:G17"/>
    <mergeCell ref="H17:I17"/>
    <mergeCell ref="D15:E15"/>
    <mergeCell ref="F15:G15"/>
    <mergeCell ref="H15:I15"/>
    <mergeCell ref="E11:I11"/>
    <mergeCell ref="E12:I12"/>
    <mergeCell ref="D14:E14"/>
    <mergeCell ref="F14:G14"/>
    <mergeCell ref="H14:I14"/>
  </mergeCells>
  <pageMargins left="0.7" right="0.7" top="0.75" bottom="0.75" header="0.3" footer="0.3"/>
  <pageSetup paperSize="9" orientation="portrait" r:id="rId1"/>
  <headerFooter>
    <oddFooter>&amp;C&amp;1#&amp;"Calibri"&amp;10&amp;K000000Internal - داخلي</oddFooter>
  </headerFooter>
  <ignoredErrors>
    <ignoredError sqref="J23" formulaRange="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autoPageBreaks="0"/>
  </sheetPr>
  <dimension ref="C11:N33"/>
  <sheetViews>
    <sheetView showGridLines="0" showRowColHeaders="0" rightToLeft="1" topLeftCell="E1" zoomScale="85" zoomScaleNormal="85" workbookViewId="0">
      <selection activeCell="F18" sqref="F18"/>
    </sheetView>
  </sheetViews>
  <sheetFormatPr defaultColWidth="8.85546875" defaultRowHeight="15"/>
  <cols>
    <col min="1" max="4" width="8.85546875" style="82"/>
    <col min="5" max="5" width="12.42578125" style="82" customWidth="1"/>
    <col min="6" max="9" width="40.85546875" style="82" customWidth="1"/>
    <col min="10" max="10" width="10" style="82" customWidth="1"/>
    <col min="11" max="11" width="9.42578125" style="82" customWidth="1"/>
    <col min="12" max="12" width="11.140625" style="82" customWidth="1"/>
    <col min="13" max="13" width="7.42578125" style="82" customWidth="1"/>
    <col min="14" max="16384" width="8.85546875" style="82"/>
  </cols>
  <sheetData>
    <row r="11" spans="3:12" ht="26.25">
      <c r="D11" s="59"/>
      <c r="E11" s="59"/>
      <c r="F11" s="219" t="s">
        <v>419</v>
      </c>
      <c r="G11" s="219"/>
      <c r="H11" s="219"/>
      <c r="I11" s="219"/>
      <c r="J11" s="129"/>
      <c r="K11" s="59"/>
      <c r="L11" s="59"/>
    </row>
    <row r="12" spans="3:12" ht="23.25" customHeight="1" thickBot="1">
      <c r="D12" s="117"/>
      <c r="E12" s="117"/>
      <c r="F12" s="218" t="s">
        <v>420</v>
      </c>
      <c r="G12" s="218"/>
      <c r="H12" s="218"/>
      <c r="I12" s="218"/>
      <c r="J12" s="129"/>
      <c r="K12" s="117"/>
      <c r="L12" s="117"/>
    </row>
    <row r="13" spans="3:12" ht="69.95" customHeight="1" thickTop="1" thickBot="1">
      <c r="C13" s="118"/>
      <c r="D13" s="118"/>
      <c r="F13" s="13" t="s">
        <v>72</v>
      </c>
      <c r="G13" s="13" t="s">
        <v>421</v>
      </c>
      <c r="H13" s="13" t="s">
        <v>422</v>
      </c>
      <c r="I13" s="13" t="s">
        <v>423</v>
      </c>
      <c r="J13" s="129"/>
    </row>
    <row r="14" spans="3:12" ht="18" customHeight="1" thickTop="1" thickBot="1">
      <c r="C14" s="119"/>
      <c r="D14" s="120"/>
      <c r="E14" s="3"/>
      <c r="F14" s="106" t="s">
        <v>263</v>
      </c>
      <c r="G14" s="17">
        <v>92</v>
      </c>
      <c r="H14" s="17">
        <v>198</v>
      </c>
      <c r="I14" s="130">
        <v>0.13300000000000001</v>
      </c>
      <c r="J14" s="129"/>
    </row>
    <row r="15" spans="3:12" ht="18" customHeight="1" thickTop="1" thickBot="1">
      <c r="C15" s="119"/>
      <c r="D15" s="120"/>
      <c r="E15" s="3"/>
      <c r="F15" s="106" t="s">
        <v>84</v>
      </c>
      <c r="G15" s="17">
        <v>114.6</v>
      </c>
      <c r="H15" s="17">
        <v>208</v>
      </c>
      <c r="I15" s="130">
        <v>0.128</v>
      </c>
      <c r="J15" s="129"/>
    </row>
    <row r="16" spans="3:12" ht="18" customHeight="1" thickTop="1" thickBot="1">
      <c r="C16" s="119"/>
      <c r="D16" s="120"/>
      <c r="E16" s="3"/>
      <c r="F16" s="106" t="s">
        <v>288</v>
      </c>
      <c r="G16" s="17">
        <v>140.69999999999999</v>
      </c>
      <c r="H16" s="17">
        <v>305</v>
      </c>
      <c r="I16" s="130">
        <v>0.152</v>
      </c>
      <c r="J16" s="129"/>
    </row>
    <row r="17" spans="3:14" ht="18" customHeight="1" thickTop="1" thickBot="1">
      <c r="C17" s="119"/>
      <c r="D17" s="120"/>
      <c r="E17" s="3"/>
      <c r="F17" s="106" t="s">
        <v>370</v>
      </c>
      <c r="G17" s="17">
        <v>183.9</v>
      </c>
      <c r="H17" s="17">
        <v>347</v>
      </c>
      <c r="I17" s="130">
        <v>0.14199999999999999</v>
      </c>
      <c r="J17" s="129"/>
    </row>
    <row r="18" spans="3:14" ht="18" customHeight="1" thickTop="1" thickBot="1">
      <c r="C18" s="119"/>
      <c r="D18" s="120"/>
      <c r="E18" s="3"/>
      <c r="F18" s="106">
        <v>2023</v>
      </c>
      <c r="G18" s="17">
        <v>198</v>
      </c>
      <c r="H18" s="17">
        <v>401</v>
      </c>
      <c r="I18" s="130">
        <v>0.129</v>
      </c>
    </row>
    <row r="19" spans="3:14" ht="18" customHeight="1" thickTop="1" thickBot="1">
      <c r="C19" s="119"/>
      <c r="D19" s="120"/>
      <c r="E19" s="3"/>
    </row>
    <row r="20" spans="3:14" ht="18" customHeight="1" thickTop="1" thickBot="1">
      <c r="C20" s="119"/>
      <c r="D20" s="120"/>
      <c r="E20" s="3"/>
    </row>
    <row r="21" spans="3:14" ht="18" customHeight="1" thickTop="1" thickBot="1">
      <c r="C21" s="119"/>
      <c r="D21" s="120"/>
      <c r="E21" s="3"/>
    </row>
    <row r="22" spans="3:14" ht="18" customHeight="1" thickTop="1" thickBot="1">
      <c r="C22" s="119"/>
      <c r="D22" s="120"/>
      <c r="E22" s="3"/>
    </row>
    <row r="23" spans="3:14" ht="18" customHeight="1" thickTop="1" thickBot="1">
      <c r="C23" s="119"/>
      <c r="D23" s="120"/>
      <c r="E23" s="3"/>
    </row>
    <row r="24" spans="3:14" ht="18" customHeight="1" thickTop="1" thickBot="1">
      <c r="C24" s="119"/>
      <c r="D24" s="120"/>
      <c r="E24" s="3"/>
    </row>
    <row r="25" spans="3:14" ht="18" customHeight="1" thickTop="1" thickBot="1">
      <c r="C25" s="119"/>
      <c r="D25" s="120"/>
      <c r="E25" s="3"/>
    </row>
    <row r="26" spans="3:14" ht="18" customHeight="1" thickTop="1" thickBot="1">
      <c r="C26" s="119"/>
      <c r="D26" s="120"/>
      <c r="E26" s="3"/>
    </row>
    <row r="27" spans="3:14" ht="16.5" thickTop="1" thickBot="1">
      <c r="C27" s="119"/>
      <c r="D27" s="120"/>
    </row>
    <row r="28" spans="3:14" ht="15.75" thickTop="1">
      <c r="D28" s="3"/>
      <c r="E28" s="3"/>
      <c r="H28" s="3"/>
      <c r="I28" s="3"/>
      <c r="J28" s="3"/>
      <c r="K28" s="3"/>
      <c r="L28" s="3"/>
      <c r="M28" s="3"/>
      <c r="N28" s="3"/>
    </row>
    <row r="30" spans="3:14">
      <c r="M30" s="3"/>
    </row>
    <row r="32" spans="3:14">
      <c r="M32" s="3"/>
    </row>
    <row r="33" spans="13:13">
      <c r="M33" s="3"/>
    </row>
  </sheetData>
  <mergeCells count="2">
    <mergeCell ref="F11:I11"/>
    <mergeCell ref="F12:I12"/>
  </mergeCells>
  <pageMargins left="0.7" right="0.7" top="0.75" bottom="0.75" header="0.3" footer="0.3"/>
  <pageSetup paperSize="9" orientation="portrait" r:id="rId1"/>
  <headerFooter>
    <oddFooter>&amp;C&amp;1#&amp;"Calibri"&amp;10&amp;K000000Internal - داخلي</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autoPageBreaks="0"/>
  </sheetPr>
  <dimension ref="B11:T31"/>
  <sheetViews>
    <sheetView showGridLines="0" showRowColHeaders="0" rightToLeft="1" zoomScale="50" zoomScaleNormal="50" workbookViewId="0">
      <selection activeCell="S26" sqref="S26"/>
    </sheetView>
  </sheetViews>
  <sheetFormatPr defaultColWidth="8.85546875" defaultRowHeight="15"/>
  <cols>
    <col min="1" max="1" width="5.85546875" style="42" customWidth="1"/>
    <col min="2" max="2" width="59.5703125" style="42" customWidth="1"/>
    <col min="3" max="18" width="9.42578125" style="42" customWidth="1"/>
    <col min="19" max="19" width="9.5703125" style="42" customWidth="1"/>
    <col min="20" max="16384" width="8.85546875" style="42"/>
  </cols>
  <sheetData>
    <row r="11" spans="2:20" ht="45.75" customHeight="1">
      <c r="B11" s="230" t="s">
        <v>424</v>
      </c>
      <c r="C11" s="230"/>
      <c r="D11" s="230"/>
      <c r="E11" s="230"/>
      <c r="F11" s="230"/>
      <c r="G11" s="230"/>
      <c r="H11" s="230"/>
      <c r="I11" s="230"/>
      <c r="J11" s="230"/>
      <c r="K11" s="230"/>
      <c r="L11" s="230"/>
      <c r="M11" s="230"/>
      <c r="N11" s="230"/>
      <c r="O11" s="230"/>
      <c r="P11" s="230"/>
      <c r="Q11" s="230"/>
      <c r="R11" s="230"/>
      <c r="S11" s="230"/>
    </row>
    <row r="12" spans="2:20" ht="45" customHeight="1">
      <c r="B12" s="244" t="s">
        <v>425</v>
      </c>
      <c r="C12" s="244"/>
      <c r="D12" s="244"/>
      <c r="E12" s="244"/>
      <c r="F12" s="244"/>
      <c r="G12" s="244"/>
      <c r="H12" s="244"/>
      <c r="I12" s="244"/>
      <c r="J12" s="244"/>
      <c r="K12" s="244"/>
      <c r="L12" s="244"/>
      <c r="M12" s="244"/>
      <c r="N12" s="244"/>
      <c r="O12" s="244"/>
      <c r="P12" s="244"/>
      <c r="Q12" s="244"/>
      <c r="R12" s="244"/>
      <c r="S12" s="244"/>
    </row>
    <row r="13" spans="2:20" ht="30.75" customHeight="1" thickBot="1">
      <c r="B13" s="165"/>
      <c r="C13" s="85"/>
      <c r="D13" s="85"/>
      <c r="E13" s="85"/>
      <c r="F13" s="85"/>
      <c r="G13" s="85"/>
      <c r="H13" s="85"/>
      <c r="I13" s="85"/>
      <c r="J13" s="85"/>
      <c r="K13" s="85"/>
      <c r="L13" s="85"/>
    </row>
    <row r="14" spans="2:20" ht="35.1" customHeight="1" thickTop="1" thickBot="1">
      <c r="B14" s="163" t="s">
        <v>197</v>
      </c>
      <c r="C14" s="163">
        <v>2006</v>
      </c>
      <c r="D14" s="131">
        <v>2007</v>
      </c>
      <c r="E14" s="131">
        <v>2008</v>
      </c>
      <c r="F14" s="131">
        <v>2009</v>
      </c>
      <c r="G14" s="131">
        <v>2010</v>
      </c>
      <c r="H14" s="131">
        <v>2011</v>
      </c>
      <c r="I14" s="131">
        <v>2012</v>
      </c>
      <c r="J14" s="131">
        <v>2013</v>
      </c>
      <c r="K14" s="131">
        <v>2014</v>
      </c>
      <c r="L14" s="131">
        <v>2015</v>
      </c>
      <c r="M14" s="131">
        <v>2016</v>
      </c>
      <c r="N14" s="131">
        <v>2017</v>
      </c>
      <c r="O14" s="131">
        <v>2018</v>
      </c>
      <c r="P14" s="131">
        <v>2019</v>
      </c>
      <c r="Q14" s="131">
        <v>2020</v>
      </c>
      <c r="R14" s="131">
        <v>2021</v>
      </c>
      <c r="S14" s="131">
        <v>2022</v>
      </c>
      <c r="T14" s="131">
        <v>2023</v>
      </c>
    </row>
    <row r="15" spans="2:20" ht="54.95" customHeight="1" thickTop="1" thickBot="1">
      <c r="B15" s="163" t="s">
        <v>196</v>
      </c>
      <c r="C15" s="48">
        <v>1347</v>
      </c>
      <c r="D15" s="48">
        <v>1058</v>
      </c>
      <c r="E15" s="48" t="s">
        <v>0</v>
      </c>
      <c r="F15" s="48" t="s">
        <v>0</v>
      </c>
      <c r="G15" s="48" t="s">
        <v>0</v>
      </c>
      <c r="H15" s="48" t="s">
        <v>0</v>
      </c>
      <c r="I15" s="48" t="s">
        <v>0</v>
      </c>
      <c r="J15" s="48" t="s">
        <v>0</v>
      </c>
      <c r="K15" s="48" t="s">
        <v>0</v>
      </c>
      <c r="L15" s="48" t="s">
        <v>0</v>
      </c>
      <c r="M15" s="48" t="s">
        <v>0</v>
      </c>
      <c r="N15" s="48" t="s">
        <v>0</v>
      </c>
      <c r="O15" s="48" t="s">
        <v>0</v>
      </c>
      <c r="P15" s="48" t="s">
        <v>0</v>
      </c>
      <c r="Q15" s="48" t="s">
        <v>0</v>
      </c>
      <c r="R15" s="48" t="s">
        <v>0</v>
      </c>
      <c r="S15" s="48" t="s">
        <v>0</v>
      </c>
      <c r="T15" s="48" t="s">
        <v>0</v>
      </c>
    </row>
    <row r="16" spans="2:20" ht="54.95" customHeight="1" thickTop="1" thickBot="1">
      <c r="B16" s="163" t="s">
        <v>195</v>
      </c>
      <c r="C16" s="48">
        <v>377</v>
      </c>
      <c r="D16" s="48">
        <v>431</v>
      </c>
      <c r="E16" s="48">
        <v>534</v>
      </c>
      <c r="F16" s="48">
        <v>746</v>
      </c>
      <c r="G16" s="48">
        <v>767</v>
      </c>
      <c r="H16" s="48">
        <v>900</v>
      </c>
      <c r="I16" s="48">
        <v>1111</v>
      </c>
      <c r="J16" s="48">
        <v>976</v>
      </c>
      <c r="K16" s="48">
        <v>839</v>
      </c>
      <c r="L16" s="48">
        <v>834</v>
      </c>
      <c r="M16" s="48">
        <v>862</v>
      </c>
      <c r="N16" s="48">
        <v>870</v>
      </c>
      <c r="O16" s="48">
        <v>771</v>
      </c>
      <c r="P16" s="48">
        <v>775</v>
      </c>
      <c r="Q16" s="48">
        <v>780</v>
      </c>
      <c r="R16" s="48">
        <v>800</v>
      </c>
      <c r="S16" s="48">
        <v>898</v>
      </c>
      <c r="T16" s="48">
        <v>1000</v>
      </c>
    </row>
    <row r="17" spans="2:20" ht="54.95" customHeight="1" thickTop="1" thickBot="1">
      <c r="B17" s="163" t="s">
        <v>298</v>
      </c>
      <c r="C17" s="48" t="s">
        <v>0</v>
      </c>
      <c r="D17" s="48" t="s">
        <v>0</v>
      </c>
      <c r="E17" s="48">
        <v>7</v>
      </c>
      <c r="F17" s="48">
        <v>2</v>
      </c>
      <c r="G17" s="48">
        <v>9</v>
      </c>
      <c r="H17" s="48">
        <v>8</v>
      </c>
      <c r="I17" s="48">
        <v>4</v>
      </c>
      <c r="J17" s="48">
        <v>4</v>
      </c>
      <c r="K17" s="48">
        <v>11</v>
      </c>
      <c r="L17" s="48">
        <v>6</v>
      </c>
      <c r="M17" s="48">
        <v>1</v>
      </c>
      <c r="N17" s="48">
        <v>6</v>
      </c>
      <c r="O17" s="48">
        <v>6</v>
      </c>
      <c r="P17" s="48">
        <v>9</v>
      </c>
      <c r="Q17" s="48">
        <v>7</v>
      </c>
      <c r="R17" s="48">
        <v>15</v>
      </c>
      <c r="S17" s="48">
        <v>10</v>
      </c>
      <c r="T17" s="48">
        <v>10</v>
      </c>
    </row>
    <row r="18" spans="2:20" ht="54.95" customHeight="1" thickTop="1" thickBot="1">
      <c r="B18" s="163" t="s">
        <v>194</v>
      </c>
      <c r="C18" s="48" t="s">
        <v>0</v>
      </c>
      <c r="D18" s="48" t="s">
        <v>0</v>
      </c>
      <c r="E18" s="48">
        <v>15</v>
      </c>
      <c r="F18" s="48">
        <v>17</v>
      </c>
      <c r="G18" s="48">
        <v>4</v>
      </c>
      <c r="H18" s="48">
        <v>19</v>
      </c>
      <c r="I18" s="48">
        <v>15</v>
      </c>
      <c r="J18" s="48">
        <v>19</v>
      </c>
      <c r="K18" s="48">
        <v>27</v>
      </c>
      <c r="L18" s="48">
        <v>18</v>
      </c>
      <c r="M18" s="48">
        <v>9</v>
      </c>
      <c r="N18" s="48">
        <v>12</v>
      </c>
      <c r="O18" s="48">
        <v>20</v>
      </c>
      <c r="P18" s="48">
        <v>16</v>
      </c>
      <c r="Q18" s="48">
        <v>6</v>
      </c>
      <c r="R18" s="48">
        <v>16</v>
      </c>
      <c r="S18" s="48">
        <v>25</v>
      </c>
      <c r="T18" s="48">
        <v>29</v>
      </c>
    </row>
    <row r="19" spans="2:20" ht="54.95" customHeight="1" thickTop="1" thickBot="1">
      <c r="B19" s="163" t="s">
        <v>193</v>
      </c>
      <c r="C19" s="48" t="s">
        <v>0</v>
      </c>
      <c r="D19" s="48" t="s">
        <v>0</v>
      </c>
      <c r="E19" s="48" t="s">
        <v>0</v>
      </c>
      <c r="F19" s="48">
        <v>0</v>
      </c>
      <c r="G19" s="48">
        <v>2</v>
      </c>
      <c r="H19" s="48">
        <v>5</v>
      </c>
      <c r="I19" s="48">
        <v>0</v>
      </c>
      <c r="J19" s="48">
        <v>0</v>
      </c>
      <c r="K19" s="48">
        <v>1</v>
      </c>
      <c r="L19" s="48">
        <v>2</v>
      </c>
      <c r="M19" s="48">
        <v>12</v>
      </c>
      <c r="N19" s="48">
        <v>14</v>
      </c>
      <c r="O19" s="48">
        <v>8</v>
      </c>
      <c r="P19" s="48">
        <v>11</v>
      </c>
      <c r="Q19" s="48">
        <v>10</v>
      </c>
      <c r="R19" s="48">
        <v>9</v>
      </c>
      <c r="S19" s="48">
        <v>11</v>
      </c>
      <c r="T19" s="48">
        <v>4</v>
      </c>
    </row>
    <row r="20" spans="2:20" ht="61.5" customHeight="1" thickTop="1" thickBot="1">
      <c r="B20" s="163" t="s">
        <v>192</v>
      </c>
      <c r="C20" s="48" t="s">
        <v>0</v>
      </c>
      <c r="D20" s="48" t="s">
        <v>0</v>
      </c>
      <c r="E20" s="48" t="s">
        <v>0</v>
      </c>
      <c r="F20" s="48">
        <v>551</v>
      </c>
      <c r="G20" s="48">
        <v>640</v>
      </c>
      <c r="H20" s="48">
        <v>708</v>
      </c>
      <c r="I20" s="48">
        <v>963</v>
      </c>
      <c r="J20" s="48">
        <v>1099</v>
      </c>
      <c r="K20" s="48">
        <v>778</v>
      </c>
      <c r="L20" s="48">
        <v>801</v>
      </c>
      <c r="M20" s="48">
        <v>893</v>
      </c>
      <c r="N20" s="48">
        <v>981</v>
      </c>
      <c r="O20" s="48">
        <v>784</v>
      </c>
      <c r="P20" s="48">
        <v>641</v>
      </c>
      <c r="Q20" s="48">
        <v>673</v>
      </c>
      <c r="R20" s="48">
        <v>693</v>
      </c>
      <c r="S20" s="48">
        <v>822</v>
      </c>
      <c r="T20" s="48">
        <v>956</v>
      </c>
    </row>
    <row r="21" spans="2:20" ht="54.95" customHeight="1" thickTop="1" thickBot="1">
      <c r="B21" s="163" t="s">
        <v>191</v>
      </c>
      <c r="C21" s="48" t="s">
        <v>0</v>
      </c>
      <c r="D21" s="48" t="s">
        <v>0</v>
      </c>
      <c r="E21" s="48" t="s">
        <v>0</v>
      </c>
      <c r="F21" s="48">
        <v>125</v>
      </c>
      <c r="G21" s="48">
        <v>163</v>
      </c>
      <c r="H21" s="48">
        <v>125</v>
      </c>
      <c r="I21" s="48">
        <v>146</v>
      </c>
      <c r="J21" s="48">
        <v>141</v>
      </c>
      <c r="K21" s="48">
        <v>167</v>
      </c>
      <c r="L21" s="48">
        <v>158</v>
      </c>
      <c r="M21" s="48">
        <v>140</v>
      </c>
      <c r="N21" s="48">
        <v>186</v>
      </c>
      <c r="O21" s="48">
        <v>222</v>
      </c>
      <c r="P21" s="48">
        <v>133</v>
      </c>
      <c r="Q21" s="48">
        <v>126</v>
      </c>
      <c r="R21" s="48">
        <v>182</v>
      </c>
      <c r="S21" s="48">
        <v>210</v>
      </c>
      <c r="T21" s="48">
        <v>239</v>
      </c>
    </row>
    <row r="22" spans="2:20" ht="54.95" customHeight="1" thickTop="1" thickBot="1">
      <c r="B22" s="163" t="s">
        <v>190</v>
      </c>
      <c r="C22" s="48" t="s">
        <v>0</v>
      </c>
      <c r="D22" s="48" t="s">
        <v>0</v>
      </c>
      <c r="E22" s="48" t="s">
        <v>0</v>
      </c>
      <c r="F22" s="48">
        <v>134</v>
      </c>
      <c r="G22" s="48">
        <v>124</v>
      </c>
      <c r="H22" s="48">
        <v>174</v>
      </c>
      <c r="I22" s="48">
        <v>244</v>
      </c>
      <c r="J22" s="48">
        <v>485</v>
      </c>
      <c r="K22" s="48">
        <v>551</v>
      </c>
      <c r="L22" s="48">
        <v>521</v>
      </c>
      <c r="M22" s="48">
        <v>601</v>
      </c>
      <c r="N22" s="48">
        <v>362</v>
      </c>
      <c r="O22" s="48">
        <v>701</v>
      </c>
      <c r="P22" s="48">
        <v>721</v>
      </c>
      <c r="Q22" s="48">
        <v>450</v>
      </c>
      <c r="R22" s="48">
        <v>500</v>
      </c>
      <c r="S22" s="48">
        <v>470</v>
      </c>
      <c r="T22" s="48">
        <v>449</v>
      </c>
    </row>
    <row r="23" spans="2:20" ht="54.95" customHeight="1" thickTop="1" thickBot="1">
      <c r="B23" s="163" t="s">
        <v>189</v>
      </c>
      <c r="C23" s="48" t="s">
        <v>0</v>
      </c>
      <c r="D23" s="48" t="s">
        <v>0</v>
      </c>
      <c r="E23" s="48" t="s">
        <v>0</v>
      </c>
      <c r="F23" s="48">
        <v>138</v>
      </c>
      <c r="G23" s="48">
        <v>135</v>
      </c>
      <c r="H23" s="48">
        <v>87</v>
      </c>
      <c r="I23" s="48">
        <v>129</v>
      </c>
      <c r="J23" s="48">
        <v>185</v>
      </c>
      <c r="K23" s="48">
        <v>189</v>
      </c>
      <c r="L23" s="48">
        <v>236</v>
      </c>
      <c r="M23" s="48">
        <v>226</v>
      </c>
      <c r="N23" s="48">
        <v>239</v>
      </c>
      <c r="O23" s="48">
        <v>304</v>
      </c>
      <c r="P23" s="48">
        <v>195</v>
      </c>
      <c r="Q23" s="48">
        <v>156</v>
      </c>
      <c r="R23" s="48">
        <v>261</v>
      </c>
      <c r="S23" s="48">
        <v>217</v>
      </c>
      <c r="T23" s="48">
        <v>318</v>
      </c>
    </row>
    <row r="24" spans="2:20" ht="54.95" customHeight="1" thickTop="1" thickBot="1">
      <c r="B24" s="163" t="s">
        <v>188</v>
      </c>
      <c r="C24" s="48" t="s">
        <v>0</v>
      </c>
      <c r="D24" s="48" t="s">
        <v>0</v>
      </c>
      <c r="E24" s="48" t="s">
        <v>0</v>
      </c>
      <c r="F24" s="48">
        <v>23</v>
      </c>
      <c r="G24" s="48">
        <v>93</v>
      </c>
      <c r="H24" s="48">
        <v>16</v>
      </c>
      <c r="I24" s="48">
        <v>106</v>
      </c>
      <c r="J24" s="48">
        <v>119</v>
      </c>
      <c r="K24" s="48">
        <v>96</v>
      </c>
      <c r="L24" s="48">
        <v>99</v>
      </c>
      <c r="M24" s="48">
        <v>89</v>
      </c>
      <c r="N24" s="48">
        <v>0</v>
      </c>
      <c r="O24" s="48">
        <v>0</v>
      </c>
      <c r="P24" s="48">
        <v>4</v>
      </c>
      <c r="Q24" s="48">
        <v>8</v>
      </c>
      <c r="R24" s="48">
        <v>8</v>
      </c>
      <c r="S24" s="48">
        <v>9</v>
      </c>
      <c r="T24" s="48">
        <v>42</v>
      </c>
    </row>
    <row r="25" spans="2:20" ht="54.95" customHeight="1" thickTop="1" thickBot="1">
      <c r="B25" s="163" t="s">
        <v>187</v>
      </c>
      <c r="C25" s="48" t="s">
        <v>0</v>
      </c>
      <c r="D25" s="48" t="s">
        <v>0</v>
      </c>
      <c r="E25" s="48">
        <v>1231</v>
      </c>
      <c r="F25" s="48">
        <v>316</v>
      </c>
      <c r="G25" s="48">
        <v>617</v>
      </c>
      <c r="H25" s="48">
        <v>933</v>
      </c>
      <c r="I25" s="48">
        <v>1043</v>
      </c>
      <c r="J25" s="48">
        <v>1074</v>
      </c>
      <c r="K25" s="48">
        <v>1106</v>
      </c>
      <c r="L25" s="48">
        <v>1434</v>
      </c>
      <c r="M25" s="48">
        <v>1450</v>
      </c>
      <c r="N25" s="48">
        <v>1242</v>
      </c>
      <c r="O25" s="48">
        <v>919</v>
      </c>
      <c r="P25" s="48">
        <v>1564</v>
      </c>
      <c r="Q25" s="48">
        <v>1716</v>
      </c>
      <c r="R25" s="48">
        <v>1711</v>
      </c>
      <c r="S25" s="48">
        <v>2004</v>
      </c>
      <c r="T25" s="48">
        <v>2394</v>
      </c>
    </row>
    <row r="26" spans="2:20" ht="31.5" thickTop="1" thickBot="1">
      <c r="B26" s="111" t="s">
        <v>1</v>
      </c>
      <c r="C26" s="25">
        <f>SUM(C15:C25)</f>
        <v>1724</v>
      </c>
      <c r="D26" s="25">
        <f>SUM(D15:D25)</f>
        <v>1489</v>
      </c>
      <c r="E26" s="25">
        <f t="shared" ref="E26:Q26" si="0">SUM(E15:E25)</f>
        <v>1787</v>
      </c>
      <c r="F26" s="25">
        <f t="shared" si="0"/>
        <v>2052</v>
      </c>
      <c r="G26" s="25">
        <f t="shared" si="0"/>
        <v>2554</v>
      </c>
      <c r="H26" s="25">
        <f t="shared" si="0"/>
        <v>2975</v>
      </c>
      <c r="I26" s="25">
        <f t="shared" si="0"/>
        <v>3761</v>
      </c>
      <c r="J26" s="25">
        <f t="shared" si="0"/>
        <v>4102</v>
      </c>
      <c r="K26" s="25">
        <f t="shared" si="0"/>
        <v>3765</v>
      </c>
      <c r="L26" s="25">
        <f t="shared" si="0"/>
        <v>4109</v>
      </c>
      <c r="M26" s="25">
        <f t="shared" si="0"/>
        <v>4283</v>
      </c>
      <c r="N26" s="25">
        <f t="shared" si="0"/>
        <v>3912</v>
      </c>
      <c r="O26" s="25">
        <f t="shared" si="0"/>
        <v>3735</v>
      </c>
      <c r="P26" s="25">
        <f t="shared" si="0"/>
        <v>4069</v>
      </c>
      <c r="Q26" s="25">
        <f t="shared" si="0"/>
        <v>3932</v>
      </c>
      <c r="R26" s="25">
        <v>4195</v>
      </c>
      <c r="S26" s="25">
        <f>SUM(S15:S25)</f>
        <v>4676</v>
      </c>
      <c r="T26" s="25">
        <f>SUM(T15:T25)</f>
        <v>5441</v>
      </c>
    </row>
    <row r="27" spans="2:20" ht="15" customHeight="1" thickTop="1"/>
    <row r="28" spans="2:20">
      <c r="E28" s="245"/>
      <c r="F28" s="245"/>
      <c r="G28" s="245"/>
      <c r="H28" s="245"/>
      <c r="I28" s="245"/>
      <c r="J28" s="47"/>
      <c r="K28" s="47"/>
      <c r="L28" s="47"/>
      <c r="M28" s="47"/>
      <c r="N28" s="47"/>
      <c r="O28" s="47"/>
      <c r="P28" s="47"/>
      <c r="Q28" s="47"/>
      <c r="R28" s="47"/>
    </row>
    <row r="29" spans="2:20">
      <c r="E29" s="245"/>
      <c r="F29" s="245"/>
      <c r="G29" s="245"/>
      <c r="H29" s="245"/>
      <c r="I29" s="245"/>
      <c r="J29" s="47"/>
      <c r="K29" s="47"/>
      <c r="L29" s="47"/>
      <c r="M29" s="47"/>
      <c r="N29" s="47"/>
      <c r="O29" s="47"/>
      <c r="P29" s="47"/>
      <c r="Q29" s="47"/>
      <c r="R29" s="47"/>
    </row>
    <row r="30" spans="2:20">
      <c r="E30" s="245"/>
      <c r="F30" s="245"/>
      <c r="G30" s="245"/>
      <c r="H30" s="245"/>
      <c r="I30" s="245"/>
      <c r="J30" s="47"/>
      <c r="K30" s="47"/>
      <c r="L30" s="47"/>
      <c r="M30" s="47"/>
      <c r="N30" s="47"/>
      <c r="O30" s="47"/>
      <c r="P30" s="47"/>
      <c r="Q30" s="47"/>
      <c r="R30" s="47"/>
    </row>
    <row r="31" spans="2:20">
      <c r="E31" s="47"/>
      <c r="F31" s="47"/>
      <c r="G31" s="47"/>
      <c r="H31" s="47"/>
      <c r="I31" s="47"/>
      <c r="J31" s="47"/>
      <c r="K31" s="47"/>
      <c r="L31" s="47"/>
      <c r="M31" s="47"/>
      <c r="N31" s="47"/>
      <c r="O31" s="47"/>
      <c r="P31" s="47"/>
      <c r="Q31" s="47"/>
      <c r="R31" s="47"/>
    </row>
  </sheetData>
  <mergeCells count="3">
    <mergeCell ref="B11:S11"/>
    <mergeCell ref="B12:S12"/>
    <mergeCell ref="E28:I30"/>
  </mergeCells>
  <pageMargins left="0.7" right="0.7" top="0.75" bottom="0.75" header="0.3" footer="0.3"/>
  <pageSetup paperSize="9" orientation="portrait" r:id="rId1"/>
  <headerFooter>
    <oddFooter>&amp;C&amp;1#&amp;"Calibri"&amp;10&amp;K000000Internal - داخلي</oddFooter>
  </headerFooter>
  <ignoredErrors>
    <ignoredError sqref="T26" formulaRange="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autoPageBreaks="0"/>
  </sheetPr>
  <dimension ref="B11:R26"/>
  <sheetViews>
    <sheetView showGridLines="0" rightToLeft="1" topLeftCell="D6" zoomScale="110" zoomScaleNormal="110" workbookViewId="0">
      <selection activeCell="P17" sqref="P17"/>
    </sheetView>
  </sheetViews>
  <sheetFormatPr defaultColWidth="8.85546875" defaultRowHeight="15"/>
  <cols>
    <col min="1" max="1" width="8.85546875" style="42"/>
    <col min="2" max="2" width="28.140625" style="42" customWidth="1"/>
    <col min="3" max="4" width="9.42578125" style="42" customWidth="1"/>
    <col min="5" max="5" width="25.42578125" style="42" customWidth="1"/>
    <col min="6" max="18" width="9.42578125" style="42" customWidth="1"/>
    <col min="19" max="16384" width="8.85546875" style="42"/>
  </cols>
  <sheetData>
    <row r="11" spans="3:13" ht="26.25" customHeight="1">
      <c r="C11" s="132"/>
      <c r="D11" s="132"/>
      <c r="E11" s="230" t="s">
        <v>426</v>
      </c>
      <c r="F11" s="230"/>
      <c r="G11" s="230"/>
      <c r="H11" s="230"/>
      <c r="I11" s="230"/>
      <c r="J11" s="230"/>
      <c r="K11" s="132"/>
      <c r="L11" s="132"/>
    </row>
    <row r="12" spans="3:13" ht="31.5" customHeight="1" thickBot="1">
      <c r="C12" s="133"/>
      <c r="D12" s="133"/>
      <c r="E12" s="231" t="s">
        <v>427</v>
      </c>
      <c r="F12" s="231"/>
      <c r="G12" s="231"/>
      <c r="H12" s="231"/>
      <c r="I12" s="231"/>
      <c r="J12" s="231"/>
      <c r="K12" s="133"/>
      <c r="L12" s="133"/>
    </row>
    <row r="13" spans="3:13" ht="27" customHeight="1" thickTop="1" thickBot="1">
      <c r="E13" s="163" t="s">
        <v>280</v>
      </c>
      <c r="F13" s="131" t="s">
        <v>304</v>
      </c>
      <c r="G13" s="112" t="s">
        <v>263</v>
      </c>
      <c r="H13" s="112" t="s">
        <v>84</v>
      </c>
      <c r="I13" s="112" t="s">
        <v>288</v>
      </c>
      <c r="J13" s="112">
        <v>2022</v>
      </c>
      <c r="K13" s="112">
        <v>2023</v>
      </c>
    </row>
    <row r="14" spans="3:13" ht="36" customHeight="1" thickTop="1" thickBot="1">
      <c r="E14" s="246" t="s">
        <v>428</v>
      </c>
      <c r="F14" s="247"/>
      <c r="G14" s="247"/>
      <c r="H14" s="247"/>
      <c r="I14" s="247"/>
      <c r="J14" s="247"/>
      <c r="K14" s="247"/>
    </row>
    <row r="15" spans="3:13" ht="46.5" thickTop="1" thickBot="1">
      <c r="E15" s="163" t="s">
        <v>429</v>
      </c>
      <c r="F15" s="46">
        <v>1</v>
      </c>
      <c r="G15" s="46">
        <v>2</v>
      </c>
      <c r="H15" s="46">
        <v>2</v>
      </c>
      <c r="I15" s="46">
        <v>2</v>
      </c>
      <c r="J15" s="46">
        <v>8</v>
      </c>
      <c r="K15" s="46">
        <v>22</v>
      </c>
    </row>
    <row r="16" spans="3:13" ht="46.5" customHeight="1" thickTop="1" thickBot="1">
      <c r="E16" s="163" t="s">
        <v>430</v>
      </c>
      <c r="F16" s="60" t="s">
        <v>0</v>
      </c>
      <c r="G16" s="60" t="s">
        <v>0</v>
      </c>
      <c r="H16" s="46">
        <v>0</v>
      </c>
      <c r="I16" s="46">
        <v>0</v>
      </c>
      <c r="J16" s="46">
        <v>2</v>
      </c>
      <c r="K16" s="46">
        <v>5</v>
      </c>
      <c r="M16" s="179"/>
    </row>
    <row r="17" spans="2:18" ht="46.5" thickTop="1" thickBot="1">
      <c r="E17" s="163" t="s">
        <v>431</v>
      </c>
      <c r="F17" s="60" t="s">
        <v>0</v>
      </c>
      <c r="G17" s="60" t="s">
        <v>0</v>
      </c>
      <c r="H17" s="46">
        <v>0</v>
      </c>
      <c r="I17" s="46">
        <v>27</v>
      </c>
      <c r="J17" s="46">
        <v>82</v>
      </c>
      <c r="K17" s="46">
        <v>339</v>
      </c>
    </row>
    <row r="18" spans="2:18" ht="30" customHeight="1" thickTop="1" thickBot="1">
      <c r="E18" s="246" t="s">
        <v>432</v>
      </c>
      <c r="F18" s="247"/>
      <c r="G18" s="247"/>
      <c r="H18" s="247"/>
      <c r="I18" s="247"/>
      <c r="J18" s="247"/>
      <c r="K18" s="247"/>
    </row>
    <row r="19" spans="2:18" ht="31.5" thickTop="1" thickBot="1">
      <c r="E19" s="163" t="s">
        <v>433</v>
      </c>
      <c r="F19" s="60" t="s">
        <v>0</v>
      </c>
      <c r="G19" s="60" t="s">
        <v>0</v>
      </c>
      <c r="H19" s="46">
        <v>0</v>
      </c>
      <c r="I19" s="46">
        <v>3</v>
      </c>
      <c r="J19" s="46">
        <v>5</v>
      </c>
      <c r="K19" s="46">
        <v>5</v>
      </c>
      <c r="M19" s="179"/>
    </row>
    <row r="20" spans="2:18" ht="31.5" customHeight="1" thickTop="1" thickBot="1">
      <c r="E20" s="163" t="s">
        <v>434</v>
      </c>
      <c r="F20" s="60" t="s">
        <v>0</v>
      </c>
      <c r="G20" s="60" t="s">
        <v>0</v>
      </c>
      <c r="H20" s="46">
        <v>0</v>
      </c>
      <c r="I20" s="46">
        <v>5</v>
      </c>
      <c r="J20" s="46">
        <v>59</v>
      </c>
      <c r="K20" s="46">
        <v>93</v>
      </c>
    </row>
    <row r="21" spans="2:18" ht="31.5" thickTop="1" thickBot="1">
      <c r="E21" s="111" t="s">
        <v>1</v>
      </c>
      <c r="F21" s="44">
        <f>SUM(F14:F20)</f>
        <v>1</v>
      </c>
      <c r="G21" s="44">
        <f t="shared" ref="G21:J21" si="0">SUM(G14:G20)</f>
        <v>2</v>
      </c>
      <c r="H21" s="44">
        <f t="shared" si="0"/>
        <v>2</v>
      </c>
      <c r="I21" s="44">
        <f t="shared" si="0"/>
        <v>37</v>
      </c>
      <c r="J21" s="44">
        <f t="shared" si="0"/>
        <v>156</v>
      </c>
      <c r="K21" s="44">
        <f>SUM(K14:K20)</f>
        <v>464</v>
      </c>
    </row>
    <row r="22" spans="2:18" ht="15.75" thickTop="1"/>
    <row r="23" spans="2:18" ht="21">
      <c r="E23" s="134" t="s">
        <v>435</v>
      </c>
      <c r="F23" s="135"/>
      <c r="G23" s="135"/>
      <c r="H23" s="135"/>
      <c r="I23" s="135"/>
      <c r="J23" s="135"/>
      <c r="K23" s="47"/>
      <c r="Q23" s="47"/>
      <c r="R23" s="47"/>
    </row>
    <row r="24" spans="2:18" ht="36" customHeight="1">
      <c r="B24" s="49"/>
      <c r="E24" s="216" t="s">
        <v>282</v>
      </c>
      <c r="F24" s="216"/>
      <c r="G24" s="216"/>
      <c r="H24" s="216"/>
      <c r="I24" s="216"/>
      <c r="J24" s="216"/>
      <c r="K24" s="47"/>
      <c r="Q24" s="47"/>
      <c r="R24" s="47"/>
    </row>
    <row r="25" spans="2:18">
      <c r="E25" s="47"/>
      <c r="F25" s="47"/>
      <c r="G25" s="47"/>
      <c r="H25" s="47"/>
      <c r="I25" s="47"/>
      <c r="J25" s="47"/>
      <c r="K25" s="47"/>
      <c r="Q25" s="47"/>
      <c r="R25" s="47"/>
    </row>
    <row r="26" spans="2:18" ht="18.75" customHeight="1">
      <c r="E26" s="47"/>
      <c r="F26" s="47"/>
      <c r="G26" s="47"/>
      <c r="H26" s="47"/>
      <c r="I26" s="47"/>
      <c r="J26" s="47"/>
      <c r="K26" s="47"/>
      <c r="Q26" s="47"/>
      <c r="R26" s="47"/>
    </row>
  </sheetData>
  <mergeCells count="5">
    <mergeCell ref="E14:K14"/>
    <mergeCell ref="E18:K18"/>
    <mergeCell ref="E11:J11"/>
    <mergeCell ref="E12:J12"/>
    <mergeCell ref="E24:J24"/>
  </mergeCells>
  <pageMargins left="0.7" right="0.7" top="0.75" bottom="0.75" header="0.3" footer="0.3"/>
  <pageSetup paperSize="9" orientation="portrait" r:id="rId1"/>
  <headerFooter>
    <oddFooter>&amp;C&amp;1#&amp;"Calibri"&amp;10&amp;K000000Internal - داخلي</oddFooter>
  </headerFooter>
  <ignoredErrors>
    <ignoredError sqref="J21"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D9:Q31"/>
  <sheetViews>
    <sheetView showGridLines="0" rightToLeft="1" topLeftCell="A11" zoomScale="110" zoomScaleNormal="110" workbookViewId="0">
      <selection activeCell="A35" sqref="A35"/>
    </sheetView>
  </sheetViews>
  <sheetFormatPr defaultColWidth="8.85546875" defaultRowHeight="15"/>
  <cols>
    <col min="1" max="4" width="8.85546875" style="82"/>
    <col min="5" max="5" width="16" style="82" customWidth="1"/>
    <col min="6" max="6" width="10.42578125" style="82" customWidth="1"/>
    <col min="7" max="7" width="11.5703125" style="82" customWidth="1"/>
    <col min="8" max="9" width="11.42578125" style="82" customWidth="1"/>
    <col min="10" max="10" width="8.85546875" style="82"/>
    <col min="11" max="11" width="10.85546875" style="82" customWidth="1"/>
    <col min="12" max="12" width="12" style="82" customWidth="1"/>
    <col min="13" max="13" width="17.28515625" style="82" customWidth="1"/>
    <col min="14" max="16384" width="8.85546875" style="82"/>
  </cols>
  <sheetData>
    <row r="9" spans="4:15" ht="26.25">
      <c r="D9" s="213" t="s">
        <v>312</v>
      </c>
      <c r="E9" s="213"/>
      <c r="F9" s="213"/>
      <c r="G9" s="213"/>
      <c r="H9" s="213"/>
      <c r="I9" s="213"/>
      <c r="J9" s="213"/>
      <c r="K9" s="213"/>
      <c r="L9" s="213"/>
    </row>
    <row r="10" spans="4:15">
      <c r="D10" s="212" t="s">
        <v>351</v>
      </c>
      <c r="E10" s="212"/>
      <c r="F10" s="212"/>
      <c r="G10" s="212"/>
      <c r="H10" s="212"/>
      <c r="I10" s="212"/>
      <c r="J10" s="212"/>
      <c r="K10" s="212"/>
      <c r="L10" s="212"/>
      <c r="M10" s="161"/>
    </row>
    <row r="11" spans="4:15" ht="25.7" customHeight="1">
      <c r="G11" s="93"/>
      <c r="H11" s="93"/>
      <c r="I11" s="93"/>
      <c r="J11" s="93"/>
      <c r="K11" s="93"/>
      <c r="L11" s="93"/>
      <c r="M11" s="93"/>
    </row>
    <row r="12" spans="4:15" ht="96" customHeight="1" thickBot="1">
      <c r="D12" s="94" t="s">
        <v>72</v>
      </c>
      <c r="E12" s="94" t="s">
        <v>73</v>
      </c>
      <c r="F12" s="94" t="s">
        <v>287</v>
      </c>
      <c r="G12" s="94" t="s">
        <v>74</v>
      </c>
      <c r="H12" s="94" t="s">
        <v>75</v>
      </c>
      <c r="I12" s="94" t="s">
        <v>76</v>
      </c>
      <c r="J12" s="94" t="s">
        <v>77</v>
      </c>
      <c r="K12" s="94" t="s">
        <v>78</v>
      </c>
      <c r="L12" s="94" t="s">
        <v>79</v>
      </c>
      <c r="M12" s="173" t="s">
        <v>527</v>
      </c>
      <c r="N12" s="83"/>
      <c r="O12" s="83"/>
    </row>
    <row r="13" spans="4:15" ht="15.75" customHeight="1" thickTop="1" thickBot="1">
      <c r="D13" s="14">
        <v>2006</v>
      </c>
      <c r="E13" s="95">
        <v>10</v>
      </c>
      <c r="F13" s="95" t="s">
        <v>0</v>
      </c>
      <c r="G13" s="95">
        <v>1</v>
      </c>
      <c r="H13" s="95">
        <v>3</v>
      </c>
      <c r="I13" s="95">
        <v>3</v>
      </c>
      <c r="J13" s="95" t="s">
        <v>0</v>
      </c>
      <c r="K13" s="95">
        <v>1</v>
      </c>
      <c r="L13" s="95">
        <v>21</v>
      </c>
      <c r="M13" s="95" t="s">
        <v>0</v>
      </c>
      <c r="N13" s="67"/>
      <c r="O13" s="67"/>
    </row>
    <row r="14" spans="4:15" ht="16.5" thickTop="1" thickBot="1">
      <c r="D14" s="14">
        <v>2007</v>
      </c>
      <c r="E14" s="15">
        <v>27</v>
      </c>
      <c r="F14" s="15">
        <v>1</v>
      </c>
      <c r="G14" s="15">
        <v>2</v>
      </c>
      <c r="H14" s="15">
        <v>4</v>
      </c>
      <c r="I14" s="15">
        <v>1</v>
      </c>
      <c r="J14" s="15" t="s">
        <v>0</v>
      </c>
      <c r="K14" s="15">
        <v>1</v>
      </c>
      <c r="L14" s="15">
        <v>18</v>
      </c>
      <c r="M14" s="95" t="s">
        <v>0</v>
      </c>
    </row>
    <row r="15" spans="4:15" ht="18" customHeight="1" thickTop="1" thickBot="1">
      <c r="D15" s="14">
        <v>2008</v>
      </c>
      <c r="E15" s="15">
        <v>13</v>
      </c>
      <c r="F15" s="15">
        <v>19</v>
      </c>
      <c r="G15" s="15">
        <v>1</v>
      </c>
      <c r="H15" s="15">
        <v>5</v>
      </c>
      <c r="I15" s="15">
        <v>1</v>
      </c>
      <c r="J15" s="15" t="s">
        <v>0</v>
      </c>
      <c r="K15" s="15" t="s">
        <v>0</v>
      </c>
      <c r="L15" s="15">
        <v>17</v>
      </c>
      <c r="M15" s="95" t="s">
        <v>0</v>
      </c>
    </row>
    <row r="16" spans="4:15" ht="18" customHeight="1" thickTop="1" thickBot="1">
      <c r="D16" s="14">
        <v>2009</v>
      </c>
      <c r="E16" s="15">
        <v>13</v>
      </c>
      <c r="F16" s="15">
        <v>64</v>
      </c>
      <c r="G16" s="15">
        <v>2</v>
      </c>
      <c r="H16" s="15">
        <v>3</v>
      </c>
      <c r="I16" s="15">
        <v>1</v>
      </c>
      <c r="J16" s="15" t="s">
        <v>0</v>
      </c>
      <c r="K16" s="15" t="s">
        <v>0</v>
      </c>
      <c r="L16" s="15">
        <v>13</v>
      </c>
      <c r="M16" s="95" t="s">
        <v>0</v>
      </c>
    </row>
    <row r="17" spans="4:17" ht="18" customHeight="1" thickTop="1" thickBot="1">
      <c r="D17" s="14">
        <v>2010</v>
      </c>
      <c r="E17" s="15">
        <v>7</v>
      </c>
      <c r="F17" s="15">
        <v>93</v>
      </c>
      <c r="G17" s="15">
        <v>1</v>
      </c>
      <c r="H17" s="15">
        <v>1</v>
      </c>
      <c r="I17" s="15" t="s">
        <v>0</v>
      </c>
      <c r="J17" s="15" t="s">
        <v>0</v>
      </c>
      <c r="K17" s="15">
        <v>1</v>
      </c>
      <c r="L17" s="15">
        <v>4</v>
      </c>
      <c r="M17" s="95" t="s">
        <v>0</v>
      </c>
    </row>
    <row r="18" spans="4:17" ht="18" customHeight="1" thickTop="1" thickBot="1">
      <c r="D18" s="14">
        <v>2011</v>
      </c>
      <c r="E18" s="15">
        <v>6</v>
      </c>
      <c r="F18" s="15">
        <v>74</v>
      </c>
      <c r="G18" s="15">
        <v>2</v>
      </c>
      <c r="H18" s="15">
        <v>5</v>
      </c>
      <c r="I18" s="15">
        <v>1</v>
      </c>
      <c r="J18" s="15" t="s">
        <v>0</v>
      </c>
      <c r="K18" s="15">
        <v>1</v>
      </c>
      <c r="L18" s="15">
        <v>10</v>
      </c>
      <c r="M18" s="95" t="s">
        <v>0</v>
      </c>
      <c r="Q18" s="172"/>
    </row>
    <row r="19" spans="4:17" ht="18" customHeight="1" thickTop="1" thickBot="1">
      <c r="D19" s="14">
        <v>2012</v>
      </c>
      <c r="E19" s="15">
        <v>8</v>
      </c>
      <c r="F19" s="15">
        <v>90</v>
      </c>
      <c r="G19" s="15">
        <v>1</v>
      </c>
      <c r="H19" s="15">
        <v>3</v>
      </c>
      <c r="I19" s="15">
        <v>1</v>
      </c>
      <c r="J19" s="15" t="s">
        <v>0</v>
      </c>
      <c r="K19" s="15">
        <v>1</v>
      </c>
      <c r="L19" s="15">
        <v>22</v>
      </c>
      <c r="M19" s="95" t="s">
        <v>0</v>
      </c>
    </row>
    <row r="20" spans="4:17" ht="18" customHeight="1" thickTop="1" thickBot="1">
      <c r="D20" s="14">
        <v>2013</v>
      </c>
      <c r="E20" s="15">
        <v>5</v>
      </c>
      <c r="F20" s="15">
        <v>115</v>
      </c>
      <c r="G20" s="15">
        <v>2</v>
      </c>
      <c r="H20" s="15">
        <v>1</v>
      </c>
      <c r="I20" s="15">
        <v>1</v>
      </c>
      <c r="J20" s="15" t="s">
        <v>0</v>
      </c>
      <c r="K20" s="15" t="s">
        <v>0</v>
      </c>
      <c r="L20" s="15">
        <v>18</v>
      </c>
      <c r="M20" s="95" t="s">
        <v>0</v>
      </c>
    </row>
    <row r="21" spans="4:17" ht="18" customHeight="1" thickTop="1" thickBot="1">
      <c r="D21" s="14">
        <v>2014</v>
      </c>
      <c r="E21" s="15">
        <v>5</v>
      </c>
      <c r="F21" s="15">
        <v>118</v>
      </c>
      <c r="G21" s="15" t="s">
        <v>0</v>
      </c>
      <c r="H21" s="15">
        <v>10</v>
      </c>
      <c r="I21" s="15">
        <v>1</v>
      </c>
      <c r="J21" s="15" t="s">
        <v>0</v>
      </c>
      <c r="K21" s="15" t="s">
        <v>0</v>
      </c>
      <c r="L21" s="15">
        <v>24</v>
      </c>
      <c r="M21" s="95" t="s">
        <v>0</v>
      </c>
    </row>
    <row r="22" spans="4:17" ht="18" customHeight="1" thickTop="1" thickBot="1">
      <c r="D22" s="14">
        <v>2015</v>
      </c>
      <c r="E22" s="15">
        <v>5</v>
      </c>
      <c r="F22" s="15">
        <v>198</v>
      </c>
      <c r="G22" s="15">
        <v>1</v>
      </c>
      <c r="H22" s="15">
        <v>4</v>
      </c>
      <c r="I22" s="15">
        <v>0</v>
      </c>
      <c r="J22" s="15" t="s">
        <v>0</v>
      </c>
      <c r="K22" s="15">
        <v>1</v>
      </c>
      <c r="L22" s="15">
        <v>20</v>
      </c>
      <c r="M22" s="95" t="s">
        <v>0</v>
      </c>
    </row>
    <row r="23" spans="4:17" ht="18" customHeight="1" thickTop="1" thickBot="1">
      <c r="D23" s="14">
        <v>2016</v>
      </c>
      <c r="E23" s="15">
        <v>3</v>
      </c>
      <c r="F23" s="15">
        <v>208</v>
      </c>
      <c r="G23" s="15" t="s">
        <v>0</v>
      </c>
      <c r="H23" s="15">
        <v>3</v>
      </c>
      <c r="I23" s="15">
        <v>1</v>
      </c>
      <c r="J23" s="15" t="s">
        <v>0</v>
      </c>
      <c r="K23" s="15">
        <v>5</v>
      </c>
      <c r="L23" s="15">
        <v>10</v>
      </c>
      <c r="M23" s="95" t="s">
        <v>0</v>
      </c>
    </row>
    <row r="24" spans="4:17" ht="18" customHeight="1" thickTop="1" thickBot="1">
      <c r="D24" s="14">
        <v>2017</v>
      </c>
      <c r="E24" s="15">
        <v>10</v>
      </c>
      <c r="F24" s="15">
        <v>202</v>
      </c>
      <c r="G24" s="15" t="s">
        <v>0</v>
      </c>
      <c r="H24" s="15">
        <v>1</v>
      </c>
      <c r="I24" s="15">
        <v>2</v>
      </c>
      <c r="J24" s="15" t="s">
        <v>0</v>
      </c>
      <c r="K24" s="15">
        <v>15</v>
      </c>
      <c r="L24" s="15">
        <v>11</v>
      </c>
      <c r="M24" s="95" t="s">
        <v>0</v>
      </c>
    </row>
    <row r="25" spans="4:17" ht="18" customHeight="1" thickTop="1" thickBot="1">
      <c r="D25" s="14">
        <v>2018</v>
      </c>
      <c r="E25" s="15">
        <v>6</v>
      </c>
      <c r="F25" s="15">
        <v>191</v>
      </c>
      <c r="G25" s="15" t="s">
        <v>0</v>
      </c>
      <c r="H25" s="15">
        <v>5</v>
      </c>
      <c r="I25" s="15">
        <v>1</v>
      </c>
      <c r="J25" s="15">
        <v>1</v>
      </c>
      <c r="K25" s="15">
        <v>9</v>
      </c>
      <c r="L25" s="15">
        <v>19</v>
      </c>
      <c r="M25" s="95" t="s">
        <v>0</v>
      </c>
    </row>
    <row r="26" spans="4:17" ht="18" customHeight="1" thickTop="1" thickBot="1">
      <c r="D26" s="14">
        <v>2019</v>
      </c>
      <c r="E26" s="15">
        <v>9</v>
      </c>
      <c r="F26" s="15">
        <v>203</v>
      </c>
      <c r="G26" s="15" t="s">
        <v>0</v>
      </c>
      <c r="H26" s="15">
        <v>3</v>
      </c>
      <c r="I26" s="15">
        <v>3</v>
      </c>
      <c r="J26" s="15">
        <v>1</v>
      </c>
      <c r="K26" s="15">
        <v>6</v>
      </c>
      <c r="L26" s="15">
        <v>17</v>
      </c>
      <c r="M26" s="95" t="s">
        <v>0</v>
      </c>
    </row>
    <row r="27" spans="4:17" ht="18" customHeight="1" thickTop="1" thickBot="1">
      <c r="D27" s="14">
        <v>2020</v>
      </c>
      <c r="E27" s="15">
        <v>6</v>
      </c>
      <c r="F27" s="15">
        <v>211</v>
      </c>
      <c r="G27" s="15" t="s">
        <v>0</v>
      </c>
      <c r="H27" s="15">
        <v>8</v>
      </c>
      <c r="I27" s="15">
        <v>2</v>
      </c>
      <c r="J27" s="15" t="s">
        <v>0</v>
      </c>
      <c r="K27" s="15">
        <v>10</v>
      </c>
      <c r="L27" s="15">
        <v>7</v>
      </c>
      <c r="M27" s="95" t="s">
        <v>0</v>
      </c>
    </row>
    <row r="28" spans="4:17" ht="18" customHeight="1" thickTop="1" thickBot="1">
      <c r="D28" s="14">
        <v>2021</v>
      </c>
      <c r="E28" s="15">
        <v>34</v>
      </c>
      <c r="F28" s="15">
        <v>142</v>
      </c>
      <c r="G28" s="15" t="s">
        <v>0</v>
      </c>
      <c r="H28" s="15">
        <v>15</v>
      </c>
      <c r="I28" s="15">
        <v>4</v>
      </c>
      <c r="J28" s="15">
        <v>1</v>
      </c>
      <c r="K28" s="15">
        <v>8</v>
      </c>
      <c r="L28" s="15">
        <v>13</v>
      </c>
      <c r="M28" s="95" t="s">
        <v>0</v>
      </c>
    </row>
    <row r="29" spans="4:17" ht="18" customHeight="1" thickTop="1" thickBot="1">
      <c r="D29" s="14">
        <v>2022</v>
      </c>
      <c r="E29" s="15">
        <v>56</v>
      </c>
      <c r="F29" s="15">
        <v>57</v>
      </c>
      <c r="G29" s="15">
        <v>2</v>
      </c>
      <c r="H29" s="15">
        <v>13</v>
      </c>
      <c r="I29" s="15">
        <v>4</v>
      </c>
      <c r="J29" s="15">
        <v>1</v>
      </c>
      <c r="K29" s="15">
        <v>17</v>
      </c>
      <c r="L29" s="15">
        <v>19</v>
      </c>
      <c r="M29" s="95" t="s">
        <v>0</v>
      </c>
    </row>
    <row r="30" spans="4:17" ht="18" customHeight="1" thickTop="1" thickBot="1">
      <c r="D30" s="14">
        <v>2023</v>
      </c>
      <c r="E30" s="15">
        <v>44</v>
      </c>
      <c r="F30" s="15">
        <v>36</v>
      </c>
      <c r="G30" s="15">
        <v>2</v>
      </c>
      <c r="H30" s="15">
        <v>7</v>
      </c>
      <c r="I30" s="15">
        <v>2</v>
      </c>
      <c r="J30" s="15">
        <v>0</v>
      </c>
      <c r="K30" s="15">
        <v>3</v>
      </c>
      <c r="L30" s="15">
        <v>27</v>
      </c>
      <c r="M30" s="95">
        <v>1</v>
      </c>
    </row>
    <row r="31" spans="4:17" ht="15.75" thickTop="1"/>
  </sheetData>
  <mergeCells count="2">
    <mergeCell ref="D10:L10"/>
    <mergeCell ref="D9:L9"/>
  </mergeCells>
  <pageMargins left="0.7" right="0.7" top="0.75" bottom="0.75" header="0.3" footer="0.3"/>
  <pageSetup paperSize="9" orientation="portrait" r:id="rId1"/>
  <headerFooter>
    <oddFooter>&amp;C&amp;1#&amp;"Calibri"&amp;10&amp;K000000Internal - داخلي</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autoPageBreaks="0"/>
  </sheetPr>
  <dimension ref="D11:N31"/>
  <sheetViews>
    <sheetView showGridLines="0" showRowColHeaders="0" rightToLeft="1" topLeftCell="A7" zoomScaleNormal="100" workbookViewId="0">
      <selection activeCell="O45" sqref="O45"/>
    </sheetView>
  </sheetViews>
  <sheetFormatPr defaultColWidth="8.85546875" defaultRowHeight="15"/>
  <cols>
    <col min="1" max="4" width="8.85546875" style="82"/>
    <col min="5" max="6" width="9.42578125" style="82" customWidth="1"/>
    <col min="7" max="7" width="15.42578125" style="82" customWidth="1"/>
    <col min="8" max="8" width="17" style="82" customWidth="1"/>
    <col min="9" max="9" width="14.42578125" style="82" customWidth="1"/>
    <col min="10" max="10" width="15.5703125" style="82" customWidth="1"/>
    <col min="11" max="16384" width="8.85546875" style="82"/>
  </cols>
  <sheetData>
    <row r="11" spans="4:12" ht="26.25">
      <c r="D11" s="219" t="s">
        <v>436</v>
      </c>
      <c r="E11" s="219"/>
      <c r="F11" s="219"/>
      <c r="G11" s="219"/>
      <c r="H11" s="219"/>
      <c r="I11" s="219"/>
      <c r="J11" s="219"/>
      <c r="K11" s="219"/>
      <c r="L11" s="219"/>
    </row>
    <row r="12" spans="4:12" ht="23.25" customHeight="1" thickBot="1">
      <c r="E12" s="248" t="s">
        <v>437</v>
      </c>
      <c r="F12" s="248"/>
      <c r="G12" s="248"/>
      <c r="H12" s="248"/>
      <c r="I12" s="248"/>
      <c r="J12" s="248"/>
      <c r="K12" s="248"/>
    </row>
    <row r="13" spans="4:12" ht="46.5" thickTop="1" thickBot="1">
      <c r="F13" s="13" t="s">
        <v>72</v>
      </c>
      <c r="G13" s="13" t="s">
        <v>112</v>
      </c>
      <c r="H13" s="13" t="s">
        <v>113</v>
      </c>
      <c r="I13" s="13" t="s">
        <v>114</v>
      </c>
      <c r="J13" s="13" t="s">
        <v>115</v>
      </c>
    </row>
    <row r="14" spans="4:12" ht="18" customHeight="1" thickTop="1" thickBot="1">
      <c r="F14" s="14">
        <v>2007</v>
      </c>
      <c r="G14" s="22">
        <v>35</v>
      </c>
      <c r="H14" s="22">
        <v>6</v>
      </c>
      <c r="I14" s="22">
        <v>2</v>
      </c>
      <c r="J14" s="22" t="s">
        <v>0</v>
      </c>
    </row>
    <row r="15" spans="4:12" ht="18" customHeight="1" thickTop="1" thickBot="1">
      <c r="F15" s="14">
        <v>2008</v>
      </c>
      <c r="G15" s="22">
        <v>34</v>
      </c>
      <c r="H15" s="22">
        <v>9</v>
      </c>
      <c r="I15" s="22">
        <v>2</v>
      </c>
      <c r="J15" s="22">
        <v>2</v>
      </c>
    </row>
    <row r="16" spans="4:12" ht="18" customHeight="1" thickTop="1" thickBot="1">
      <c r="F16" s="14">
        <v>2009</v>
      </c>
      <c r="G16" s="22">
        <v>12</v>
      </c>
      <c r="H16" s="22">
        <v>4</v>
      </c>
      <c r="I16" s="22">
        <v>6</v>
      </c>
      <c r="J16" s="22">
        <v>6</v>
      </c>
    </row>
    <row r="17" spans="5:14" ht="18" customHeight="1" thickTop="1" thickBot="1">
      <c r="F17" s="14">
        <v>2010</v>
      </c>
      <c r="G17" s="22">
        <v>4</v>
      </c>
      <c r="H17" s="22">
        <v>13</v>
      </c>
      <c r="I17" s="22">
        <v>3</v>
      </c>
      <c r="J17" s="22">
        <v>14</v>
      </c>
    </row>
    <row r="18" spans="5:14" ht="18" customHeight="1" thickTop="1" thickBot="1">
      <c r="F18" s="14">
        <v>2011</v>
      </c>
      <c r="G18" s="22">
        <v>3</v>
      </c>
      <c r="H18" s="22">
        <v>8</v>
      </c>
      <c r="I18" s="22" t="s">
        <v>0</v>
      </c>
      <c r="J18" s="22">
        <v>16</v>
      </c>
    </row>
    <row r="19" spans="5:14" ht="18" customHeight="1" thickTop="1" thickBot="1">
      <c r="F19" s="14">
        <v>2012</v>
      </c>
      <c r="G19" s="22">
        <v>2</v>
      </c>
      <c r="H19" s="22">
        <v>8</v>
      </c>
      <c r="I19" s="22" t="s">
        <v>0</v>
      </c>
      <c r="J19" s="22">
        <v>2</v>
      </c>
    </row>
    <row r="20" spans="5:14" ht="18" customHeight="1" thickTop="1" thickBot="1">
      <c r="F20" s="14">
        <v>2013</v>
      </c>
      <c r="G20" s="22">
        <v>5</v>
      </c>
      <c r="H20" s="22">
        <v>5</v>
      </c>
      <c r="I20" s="22" t="s">
        <v>0</v>
      </c>
      <c r="J20" s="22" t="s">
        <v>0</v>
      </c>
    </row>
    <row r="21" spans="5:14" ht="18" customHeight="1" thickTop="1" thickBot="1">
      <c r="F21" s="14">
        <v>2014</v>
      </c>
      <c r="G21" s="22">
        <v>2</v>
      </c>
      <c r="H21" s="22">
        <v>8</v>
      </c>
      <c r="I21" s="22" t="s">
        <v>0</v>
      </c>
      <c r="J21" s="22">
        <v>3</v>
      </c>
    </row>
    <row r="22" spans="5:14" ht="18" customHeight="1" thickTop="1" thickBot="1">
      <c r="F22" s="14">
        <v>2015</v>
      </c>
      <c r="G22" s="22" t="s">
        <v>0</v>
      </c>
      <c r="H22" s="22">
        <v>8</v>
      </c>
      <c r="I22" s="22" t="s">
        <v>0</v>
      </c>
      <c r="J22" s="22" t="s">
        <v>0</v>
      </c>
    </row>
    <row r="23" spans="5:14" ht="18" customHeight="1" thickTop="1" thickBot="1">
      <c r="F23" s="14">
        <v>2016</v>
      </c>
      <c r="G23" s="22" t="s">
        <v>0</v>
      </c>
      <c r="H23" s="22">
        <v>4</v>
      </c>
      <c r="I23" s="22">
        <v>2</v>
      </c>
      <c r="J23" s="22">
        <v>3</v>
      </c>
    </row>
    <row r="24" spans="5:14" ht="18" customHeight="1" thickTop="1" thickBot="1">
      <c r="F24" s="14">
        <v>2017</v>
      </c>
      <c r="G24" s="22">
        <v>5</v>
      </c>
      <c r="H24" s="22">
        <v>7</v>
      </c>
      <c r="I24" s="22" t="s">
        <v>0</v>
      </c>
      <c r="J24" s="22">
        <v>2</v>
      </c>
    </row>
    <row r="25" spans="5:14" ht="18" customHeight="1" thickTop="1" thickBot="1">
      <c r="F25" s="14">
        <v>2018</v>
      </c>
      <c r="G25" s="22">
        <v>11</v>
      </c>
      <c r="H25" s="22">
        <v>9</v>
      </c>
      <c r="I25" s="22" t="s">
        <v>0</v>
      </c>
      <c r="J25" s="22">
        <v>1</v>
      </c>
    </row>
    <row r="26" spans="5:14" ht="18" customHeight="1" thickTop="1" thickBot="1">
      <c r="F26" s="14">
        <v>2019</v>
      </c>
      <c r="G26" s="22">
        <v>11</v>
      </c>
      <c r="H26" s="22">
        <v>6</v>
      </c>
      <c r="I26" s="22" t="s">
        <v>0</v>
      </c>
      <c r="J26" s="22">
        <v>1</v>
      </c>
    </row>
    <row r="27" spans="5:14" ht="18" customHeight="1" thickTop="1" thickBot="1">
      <c r="E27" s="23"/>
      <c r="F27" s="14">
        <v>2020</v>
      </c>
      <c r="G27" s="22">
        <v>7</v>
      </c>
      <c r="H27" s="22">
        <v>8</v>
      </c>
      <c r="I27" s="22">
        <v>1</v>
      </c>
      <c r="J27" s="22">
        <v>6</v>
      </c>
      <c r="K27" s="61"/>
      <c r="L27" s="61"/>
      <c r="M27" s="61"/>
      <c r="N27" s="61"/>
    </row>
    <row r="28" spans="5:14" ht="18" customHeight="1" thickTop="1" thickBot="1">
      <c r="E28" s="23"/>
      <c r="F28" s="14">
        <v>2021</v>
      </c>
      <c r="G28" s="22">
        <v>22</v>
      </c>
      <c r="H28" s="22">
        <v>9</v>
      </c>
      <c r="I28" s="22">
        <v>1</v>
      </c>
      <c r="J28" s="22">
        <v>4</v>
      </c>
      <c r="K28" s="23"/>
      <c r="L28" s="23"/>
    </row>
    <row r="29" spans="5:14" ht="16.5" thickTop="1" thickBot="1">
      <c r="F29" s="14">
        <v>2022</v>
      </c>
      <c r="G29" s="22">
        <v>16</v>
      </c>
      <c r="H29" s="22">
        <v>4</v>
      </c>
      <c r="I29" s="22" t="s">
        <v>0</v>
      </c>
      <c r="J29" s="22" t="s">
        <v>0</v>
      </c>
    </row>
    <row r="30" spans="5:14" ht="16.5" thickTop="1" thickBot="1">
      <c r="F30" s="14">
        <v>2023</v>
      </c>
      <c r="G30" s="22">
        <v>25</v>
      </c>
      <c r="H30" s="22">
        <v>14</v>
      </c>
      <c r="I30" s="22">
        <v>0</v>
      </c>
      <c r="J30" s="22">
        <v>1</v>
      </c>
      <c r="K30" s="1"/>
    </row>
    <row r="31" spans="5:14" ht="15.75" thickTop="1"/>
  </sheetData>
  <mergeCells count="2">
    <mergeCell ref="D11:L11"/>
    <mergeCell ref="E12:K12"/>
  </mergeCells>
  <pageMargins left="0.7" right="0.7" top="0.75" bottom="0.75" header="0.3" footer="0.3"/>
  <pageSetup paperSize="9" orientation="portrait" r:id="rId1"/>
  <headerFooter>
    <oddFooter>&amp;C&amp;1#&amp;"Calibri"&amp;10&amp;K000000Internal - داخلي</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autoPageBreaks="0"/>
  </sheetPr>
  <dimension ref="D11:L31"/>
  <sheetViews>
    <sheetView showGridLines="0" showRowColHeaders="0" rightToLeft="1" topLeftCell="A10" zoomScaleNormal="100" workbookViewId="0">
      <selection activeCell="B21" sqref="B21"/>
    </sheetView>
  </sheetViews>
  <sheetFormatPr defaultColWidth="8.85546875" defaultRowHeight="15"/>
  <cols>
    <col min="1" max="4" width="8.85546875" style="82"/>
    <col min="5" max="6" width="9.42578125" style="82" customWidth="1"/>
    <col min="7" max="7" width="21.42578125" style="82" customWidth="1"/>
    <col min="8" max="8" width="21.85546875" style="82" customWidth="1"/>
    <col min="9" max="9" width="16.42578125" style="82" customWidth="1"/>
    <col min="10" max="16384" width="8.85546875" style="82"/>
  </cols>
  <sheetData>
    <row r="11" spans="4:12" ht="19.5" customHeight="1">
      <c r="D11" s="249" t="s">
        <v>438</v>
      </c>
      <c r="E11" s="249"/>
      <c r="F11" s="249"/>
      <c r="G11" s="249"/>
      <c r="H11" s="249"/>
      <c r="I11" s="249"/>
      <c r="J11" s="249"/>
      <c r="K11" s="249"/>
      <c r="L11" s="32"/>
    </row>
    <row r="12" spans="4:12" ht="32.25" customHeight="1" thickBot="1">
      <c r="D12" s="222" t="s">
        <v>439</v>
      </c>
      <c r="E12" s="222"/>
      <c r="F12" s="222"/>
      <c r="G12" s="222"/>
      <c r="H12" s="222"/>
      <c r="I12" s="222"/>
      <c r="J12" s="222"/>
      <c r="K12" s="222"/>
    </row>
    <row r="13" spans="4:12" ht="98.25" customHeight="1" thickTop="1" thickBot="1">
      <c r="F13" s="13" t="s">
        <v>72</v>
      </c>
      <c r="G13" s="13" t="s">
        <v>116</v>
      </c>
      <c r="H13" s="13" t="s">
        <v>117</v>
      </c>
      <c r="I13" s="105" t="s">
        <v>1</v>
      </c>
    </row>
    <row r="14" spans="4:12" ht="18" customHeight="1" thickTop="1" thickBot="1">
      <c r="F14" s="14">
        <v>2007</v>
      </c>
      <c r="G14" s="22">
        <v>46</v>
      </c>
      <c r="H14" s="22">
        <v>34</v>
      </c>
      <c r="I14" s="121">
        <v>80</v>
      </c>
      <c r="J14" s="1"/>
    </row>
    <row r="15" spans="4:12" ht="18" customHeight="1" thickTop="1" thickBot="1">
      <c r="F15" s="14">
        <v>2008</v>
      </c>
      <c r="G15" s="22">
        <v>71</v>
      </c>
      <c r="H15" s="22">
        <v>39</v>
      </c>
      <c r="I15" s="121">
        <v>110</v>
      </c>
      <c r="J15" s="1"/>
    </row>
    <row r="16" spans="4:12" ht="18" customHeight="1" thickTop="1" thickBot="1">
      <c r="F16" s="14">
        <v>2009</v>
      </c>
      <c r="G16" s="22">
        <v>85</v>
      </c>
      <c r="H16" s="22">
        <v>25</v>
      </c>
      <c r="I16" s="121">
        <v>110</v>
      </c>
      <c r="J16" s="1"/>
    </row>
    <row r="17" spans="5:10" ht="18" customHeight="1" thickTop="1" thickBot="1">
      <c r="F17" s="14">
        <v>2010</v>
      </c>
      <c r="G17" s="22">
        <v>90</v>
      </c>
      <c r="H17" s="22">
        <v>7</v>
      </c>
      <c r="I17" s="121">
        <v>97</v>
      </c>
      <c r="J17" s="1"/>
    </row>
    <row r="18" spans="5:10" ht="18" customHeight="1" thickTop="1" thickBot="1">
      <c r="F18" s="14">
        <v>2011</v>
      </c>
      <c r="G18" s="22">
        <v>81</v>
      </c>
      <c r="H18" s="22">
        <v>3</v>
      </c>
      <c r="I18" s="121">
        <v>84</v>
      </c>
      <c r="J18" s="1"/>
    </row>
    <row r="19" spans="5:10" ht="18" customHeight="1" thickTop="1" thickBot="1">
      <c r="F19" s="14">
        <v>2012</v>
      </c>
      <c r="G19" s="22">
        <v>80</v>
      </c>
      <c r="H19" s="22">
        <v>4</v>
      </c>
      <c r="I19" s="121">
        <v>84</v>
      </c>
      <c r="J19" s="1"/>
    </row>
    <row r="20" spans="5:10" ht="18" customHeight="1" thickTop="1" thickBot="1">
      <c r="F20" s="14">
        <v>2013</v>
      </c>
      <c r="G20" s="22">
        <v>84</v>
      </c>
      <c r="H20" s="22">
        <v>5</v>
      </c>
      <c r="I20" s="121">
        <v>89</v>
      </c>
      <c r="J20" s="1"/>
    </row>
    <row r="21" spans="5:10" ht="18" customHeight="1" thickTop="1" thickBot="1">
      <c r="F21" s="14">
        <v>2014</v>
      </c>
      <c r="G21" s="22">
        <v>87</v>
      </c>
      <c r="H21" s="22">
        <v>1</v>
      </c>
      <c r="I21" s="121">
        <v>88</v>
      </c>
      <c r="J21" s="1"/>
    </row>
    <row r="22" spans="5:10" ht="18" customHeight="1" thickTop="1" thickBot="1">
      <c r="F22" s="14">
        <v>2015</v>
      </c>
      <c r="G22" s="22">
        <v>88</v>
      </c>
      <c r="H22" s="22">
        <v>0</v>
      </c>
      <c r="I22" s="121">
        <v>88</v>
      </c>
      <c r="J22" s="1"/>
    </row>
    <row r="23" spans="5:10" ht="18" customHeight="1" thickTop="1" thickBot="1">
      <c r="F23" s="14">
        <v>2016</v>
      </c>
      <c r="G23" s="22">
        <v>83</v>
      </c>
      <c r="H23" s="22">
        <v>0</v>
      </c>
      <c r="I23" s="121">
        <v>83</v>
      </c>
      <c r="J23" s="1"/>
    </row>
    <row r="24" spans="5:10" ht="18" customHeight="1" thickTop="1" thickBot="1">
      <c r="F24" s="14">
        <v>2017</v>
      </c>
      <c r="G24" s="22">
        <v>82</v>
      </c>
      <c r="H24" s="22">
        <v>4</v>
      </c>
      <c r="I24" s="121">
        <v>86</v>
      </c>
      <c r="J24" s="1"/>
    </row>
    <row r="25" spans="5:10" ht="18" customHeight="1" thickTop="1" thickBot="1">
      <c r="F25" s="14">
        <v>2018</v>
      </c>
      <c r="G25" s="22">
        <v>87</v>
      </c>
      <c r="H25" s="22">
        <v>9</v>
      </c>
      <c r="I25" s="121">
        <v>96</v>
      </c>
      <c r="J25" s="1"/>
    </row>
    <row r="26" spans="5:10" ht="18" customHeight="1" thickTop="1" thickBot="1">
      <c r="F26" s="14">
        <v>2019</v>
      </c>
      <c r="G26" s="22">
        <v>94</v>
      </c>
      <c r="H26" s="22">
        <v>12</v>
      </c>
      <c r="I26" s="121">
        <v>106</v>
      </c>
      <c r="J26" s="1"/>
    </row>
    <row r="27" spans="5:10" ht="18" customHeight="1" thickTop="1" thickBot="1">
      <c r="E27" s="23"/>
      <c r="F27" s="106" t="s">
        <v>84</v>
      </c>
      <c r="G27" s="22">
        <v>96</v>
      </c>
      <c r="H27" s="22">
        <v>10</v>
      </c>
      <c r="I27" s="121">
        <f>SUM(G27:H27)</f>
        <v>106</v>
      </c>
      <c r="J27" s="1"/>
    </row>
    <row r="28" spans="5:10" ht="18" customHeight="1" thickTop="1" thickBot="1">
      <c r="E28" s="23"/>
      <c r="F28" s="106" t="s">
        <v>288</v>
      </c>
      <c r="G28" s="22">
        <v>109</v>
      </c>
      <c r="H28" s="22">
        <v>14</v>
      </c>
      <c r="I28" s="121">
        <f>SUM(G28:H28)</f>
        <v>123</v>
      </c>
      <c r="J28" s="23"/>
    </row>
    <row r="29" spans="5:10" ht="16.5" thickTop="1" thickBot="1">
      <c r="F29" s="106" t="s">
        <v>370</v>
      </c>
      <c r="G29" s="22">
        <v>122</v>
      </c>
      <c r="H29" s="22">
        <v>17</v>
      </c>
      <c r="I29" s="121">
        <f>SUM(G29:H29)</f>
        <v>139</v>
      </c>
    </row>
    <row r="30" spans="5:10" ht="16.5" thickTop="1" thickBot="1">
      <c r="F30" s="106">
        <v>2023</v>
      </c>
      <c r="G30" s="22">
        <v>137</v>
      </c>
      <c r="H30" s="22">
        <v>26</v>
      </c>
      <c r="I30" s="121">
        <f>SUM(G30:H30)</f>
        <v>163</v>
      </c>
    </row>
    <row r="31" spans="5:10" ht="15.75" thickTop="1"/>
  </sheetData>
  <mergeCells count="2">
    <mergeCell ref="D11:K11"/>
    <mergeCell ref="D12:K12"/>
  </mergeCells>
  <pageMargins left="0.7" right="0.7" top="0.75" bottom="0.75" header="0.3" footer="0.3"/>
  <pageSetup paperSize="9" orientation="portrait" r:id="rId1"/>
  <headerFooter>
    <oddFooter>&amp;C&amp;1#&amp;"Calibri"&amp;10&amp;K000000Internal - داخلي</oddFooter>
  </headerFooter>
  <ignoredErrors>
    <ignoredError sqref="I30" formulaRange="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autoPageBreaks="0"/>
  </sheetPr>
  <dimension ref="D11:M52"/>
  <sheetViews>
    <sheetView showGridLines="0" showRowColHeaders="0" rightToLeft="1" topLeftCell="D7" zoomScale="85" zoomScaleNormal="85" workbookViewId="0">
      <selection activeCell="O50" sqref="O50"/>
    </sheetView>
  </sheetViews>
  <sheetFormatPr defaultColWidth="8.85546875" defaultRowHeight="15"/>
  <cols>
    <col min="1" max="4" width="8.85546875" style="82"/>
    <col min="5" max="5" width="9.42578125" style="82" customWidth="1"/>
    <col min="6" max="6" width="18.42578125" style="82" customWidth="1"/>
    <col min="7" max="7" width="9.42578125" style="82" customWidth="1"/>
    <col min="8" max="8" width="21.85546875" style="82" bestFit="1" customWidth="1"/>
    <col min="9" max="9" width="15.85546875" style="82" customWidth="1"/>
    <col min="10" max="10" width="12.140625" style="82" customWidth="1"/>
    <col min="11" max="11" width="11" style="82" customWidth="1"/>
    <col min="12" max="12" width="11.42578125" style="82" customWidth="1"/>
    <col min="13" max="16384" width="8.85546875" style="82"/>
  </cols>
  <sheetData>
    <row r="11" spans="4:13" ht="26.25">
      <c r="D11" s="219" t="s">
        <v>440</v>
      </c>
      <c r="E11" s="219"/>
      <c r="F11" s="219"/>
      <c r="G11" s="219"/>
      <c r="H11" s="219"/>
      <c r="I11" s="219"/>
      <c r="J11" s="219"/>
      <c r="K11" s="219"/>
      <c r="L11" s="219"/>
      <c r="M11" s="219"/>
    </row>
    <row r="12" spans="4:13" ht="15.75" thickBot="1">
      <c r="D12" s="250" t="s">
        <v>441</v>
      </c>
      <c r="E12" s="250"/>
      <c r="F12" s="250"/>
      <c r="G12" s="250"/>
      <c r="H12" s="250"/>
      <c r="I12" s="250"/>
      <c r="J12" s="250"/>
      <c r="K12" s="250"/>
      <c r="L12" s="250"/>
      <c r="M12" s="250"/>
    </row>
    <row r="13" spans="4:13" ht="39.75" customHeight="1" thickTop="1" thickBot="1">
      <c r="E13" s="251" t="s">
        <v>72</v>
      </c>
      <c r="F13" s="251" t="s">
        <v>118</v>
      </c>
      <c r="G13" s="251" t="s">
        <v>119</v>
      </c>
      <c r="H13" s="242" t="s">
        <v>120</v>
      </c>
      <c r="I13" s="243"/>
      <c r="J13" s="251" t="s">
        <v>121</v>
      </c>
      <c r="K13" s="251" t="s">
        <v>122</v>
      </c>
      <c r="L13" s="251" t="s">
        <v>123</v>
      </c>
    </row>
    <row r="14" spans="4:13" ht="97.5" customHeight="1" thickTop="1" thickBot="1">
      <c r="E14" s="252"/>
      <c r="F14" s="252"/>
      <c r="G14" s="252"/>
      <c r="H14" s="13" t="s">
        <v>442</v>
      </c>
      <c r="I14" s="13" t="s">
        <v>443</v>
      </c>
      <c r="J14" s="252"/>
      <c r="K14" s="252"/>
      <c r="L14" s="252"/>
    </row>
    <row r="15" spans="4:13" ht="31.5" thickTop="1" thickBot="1">
      <c r="E15" s="253">
        <v>2007</v>
      </c>
      <c r="F15" s="33" t="s">
        <v>124</v>
      </c>
      <c r="G15" s="22">
        <v>51</v>
      </c>
      <c r="H15" s="236">
        <v>46</v>
      </c>
      <c r="I15" s="237"/>
      <c r="J15" s="22">
        <v>64</v>
      </c>
      <c r="K15" s="22">
        <v>68</v>
      </c>
      <c r="L15" s="22">
        <v>49</v>
      </c>
    </row>
    <row r="16" spans="4:13" ht="31.5" thickTop="1" thickBot="1">
      <c r="E16" s="254"/>
      <c r="F16" s="33" t="s">
        <v>125</v>
      </c>
      <c r="G16" s="22" t="s">
        <v>2</v>
      </c>
      <c r="H16" s="236" t="s">
        <v>126</v>
      </c>
      <c r="I16" s="237"/>
      <c r="J16" s="22" t="s">
        <v>2</v>
      </c>
      <c r="K16" s="22" t="s">
        <v>2</v>
      </c>
      <c r="L16" s="22" t="s">
        <v>2</v>
      </c>
    </row>
    <row r="17" spans="5:12" ht="31.5" thickTop="1" thickBot="1">
      <c r="E17" s="253">
        <v>2008</v>
      </c>
      <c r="F17" s="33" t="s">
        <v>124</v>
      </c>
      <c r="G17" s="22">
        <v>67</v>
      </c>
      <c r="H17" s="236">
        <v>69</v>
      </c>
      <c r="I17" s="237"/>
      <c r="J17" s="22">
        <v>92</v>
      </c>
      <c r="K17" s="22">
        <v>97</v>
      </c>
      <c r="L17" s="22">
        <v>72</v>
      </c>
    </row>
    <row r="18" spans="5:12" ht="31.5" thickTop="1" thickBot="1">
      <c r="E18" s="254"/>
      <c r="F18" s="33" t="s">
        <v>125</v>
      </c>
      <c r="G18" s="22" t="s">
        <v>126</v>
      </c>
      <c r="H18" s="236" t="s">
        <v>126</v>
      </c>
      <c r="I18" s="237"/>
      <c r="J18" s="22" t="s">
        <v>126</v>
      </c>
      <c r="K18" s="22" t="s">
        <v>2</v>
      </c>
      <c r="L18" s="22" t="s">
        <v>2</v>
      </c>
    </row>
    <row r="19" spans="5:12" ht="31.5" thickTop="1" thickBot="1">
      <c r="E19" s="253">
        <v>2009</v>
      </c>
      <c r="F19" s="33" t="s">
        <v>124</v>
      </c>
      <c r="G19" s="22">
        <v>57</v>
      </c>
      <c r="H19" s="236">
        <v>55</v>
      </c>
      <c r="I19" s="237"/>
      <c r="J19" s="22">
        <v>74</v>
      </c>
      <c r="K19" s="22">
        <v>78</v>
      </c>
      <c r="L19" s="22">
        <v>58</v>
      </c>
    </row>
    <row r="20" spans="5:12" ht="31.5" thickTop="1" thickBot="1">
      <c r="E20" s="254"/>
      <c r="F20" s="33" t="s">
        <v>125</v>
      </c>
      <c r="G20" s="22">
        <v>10</v>
      </c>
      <c r="H20" s="236">
        <v>16</v>
      </c>
      <c r="I20" s="237"/>
      <c r="J20" s="22">
        <v>21</v>
      </c>
      <c r="K20" s="22">
        <v>21</v>
      </c>
      <c r="L20" s="22">
        <v>17</v>
      </c>
    </row>
    <row r="21" spans="5:12" ht="31.5" thickTop="1" thickBot="1">
      <c r="E21" s="253">
        <v>2010</v>
      </c>
      <c r="F21" s="33" t="s">
        <v>124</v>
      </c>
      <c r="G21" s="22">
        <v>63</v>
      </c>
      <c r="H21" s="236">
        <v>68</v>
      </c>
      <c r="I21" s="237"/>
      <c r="J21" s="22">
        <v>80</v>
      </c>
      <c r="K21" s="22">
        <v>82</v>
      </c>
      <c r="L21" s="22">
        <v>72</v>
      </c>
    </row>
    <row r="22" spans="5:12" ht="31.5" thickTop="1" thickBot="1">
      <c r="E22" s="254"/>
      <c r="F22" s="33" t="s">
        <v>125</v>
      </c>
      <c r="G22" s="22">
        <v>2</v>
      </c>
      <c r="H22" s="236">
        <v>3</v>
      </c>
      <c r="I22" s="237"/>
      <c r="J22" s="22">
        <v>6</v>
      </c>
      <c r="K22" s="22">
        <v>6</v>
      </c>
      <c r="L22" s="22">
        <v>3</v>
      </c>
    </row>
    <row r="23" spans="5:12" ht="31.5" thickTop="1" thickBot="1">
      <c r="E23" s="253">
        <v>2011</v>
      </c>
      <c r="F23" s="33" t="s">
        <v>124</v>
      </c>
      <c r="G23" s="22">
        <v>60</v>
      </c>
      <c r="H23" s="236">
        <v>66</v>
      </c>
      <c r="I23" s="237"/>
      <c r="J23" s="22">
        <v>76</v>
      </c>
      <c r="K23" s="22">
        <v>76</v>
      </c>
      <c r="L23" s="22">
        <v>67</v>
      </c>
    </row>
    <row r="24" spans="5:12" ht="31.5" thickTop="1" thickBot="1">
      <c r="E24" s="254"/>
      <c r="F24" s="33" t="s">
        <v>125</v>
      </c>
      <c r="G24" s="22">
        <v>1</v>
      </c>
      <c r="H24" s="236">
        <v>3</v>
      </c>
      <c r="I24" s="237"/>
      <c r="J24" s="22">
        <v>3</v>
      </c>
      <c r="K24" s="22">
        <v>2</v>
      </c>
      <c r="L24" s="22">
        <v>3</v>
      </c>
    </row>
    <row r="25" spans="5:12" ht="31.5" thickTop="1" thickBot="1">
      <c r="E25" s="253">
        <v>2012</v>
      </c>
      <c r="F25" s="33" t="s">
        <v>124</v>
      </c>
      <c r="G25" s="22">
        <v>56</v>
      </c>
      <c r="H25" s="236">
        <v>65</v>
      </c>
      <c r="I25" s="237"/>
      <c r="J25" s="22">
        <v>75</v>
      </c>
      <c r="K25" s="22">
        <v>75</v>
      </c>
      <c r="L25" s="22">
        <v>66</v>
      </c>
    </row>
    <row r="26" spans="5:12" ht="31.5" thickTop="1" thickBot="1">
      <c r="E26" s="254"/>
      <c r="F26" s="33" t="s">
        <v>125</v>
      </c>
      <c r="G26" s="22">
        <v>2</v>
      </c>
      <c r="H26" s="236">
        <v>2</v>
      </c>
      <c r="I26" s="237"/>
      <c r="J26" s="22">
        <v>3</v>
      </c>
      <c r="K26" s="22">
        <v>3</v>
      </c>
      <c r="L26" s="22">
        <v>2</v>
      </c>
    </row>
    <row r="27" spans="5:12" ht="31.5" thickTop="1" thickBot="1">
      <c r="E27" s="253">
        <v>2013</v>
      </c>
      <c r="F27" s="33" t="s">
        <v>124</v>
      </c>
      <c r="G27" s="22">
        <v>56</v>
      </c>
      <c r="H27" s="236">
        <v>65</v>
      </c>
      <c r="I27" s="237"/>
      <c r="J27" s="22">
        <v>78</v>
      </c>
      <c r="K27" s="22">
        <v>77</v>
      </c>
      <c r="L27" s="22">
        <v>67</v>
      </c>
    </row>
    <row r="28" spans="5:12" ht="31.5" thickTop="1" thickBot="1">
      <c r="E28" s="254"/>
      <c r="F28" s="33" t="s">
        <v>125</v>
      </c>
      <c r="G28" s="22">
        <v>4</v>
      </c>
      <c r="H28" s="236">
        <v>5</v>
      </c>
      <c r="I28" s="237"/>
      <c r="J28" s="22">
        <v>4</v>
      </c>
      <c r="K28" s="22">
        <v>6</v>
      </c>
      <c r="L28" s="22">
        <v>3</v>
      </c>
    </row>
    <row r="29" spans="5:12" ht="31.5" thickTop="1" thickBot="1">
      <c r="E29" s="253">
        <v>2014</v>
      </c>
      <c r="F29" s="33" t="s">
        <v>124</v>
      </c>
      <c r="G29" s="22">
        <v>56</v>
      </c>
      <c r="H29" s="236">
        <v>65</v>
      </c>
      <c r="I29" s="237"/>
      <c r="J29" s="22">
        <v>79</v>
      </c>
      <c r="K29" s="22">
        <v>81</v>
      </c>
      <c r="L29" s="22">
        <v>65</v>
      </c>
    </row>
    <row r="30" spans="5:12" ht="31.5" thickTop="1" thickBot="1">
      <c r="E30" s="254"/>
      <c r="F30" s="33" t="s">
        <v>125</v>
      </c>
      <c r="G30" s="22">
        <v>2</v>
      </c>
      <c r="H30" s="236">
        <v>1</v>
      </c>
      <c r="I30" s="237"/>
      <c r="J30" s="22">
        <v>1</v>
      </c>
      <c r="K30" s="22">
        <v>1</v>
      </c>
      <c r="L30" s="22" t="s">
        <v>0</v>
      </c>
    </row>
    <row r="31" spans="5:12" ht="31.5" thickTop="1" thickBot="1">
      <c r="E31" s="253">
        <v>2015</v>
      </c>
      <c r="F31" s="33" t="s">
        <v>124</v>
      </c>
      <c r="G31" s="22">
        <v>61</v>
      </c>
      <c r="H31" s="236">
        <v>65</v>
      </c>
      <c r="I31" s="237"/>
      <c r="J31" s="22">
        <v>80</v>
      </c>
      <c r="K31" s="22">
        <v>81</v>
      </c>
      <c r="L31" s="22">
        <v>65</v>
      </c>
    </row>
    <row r="32" spans="5:12" ht="31.5" thickTop="1" thickBot="1">
      <c r="E32" s="254"/>
      <c r="F32" s="33" t="s">
        <v>125</v>
      </c>
      <c r="G32" s="22">
        <v>2</v>
      </c>
      <c r="H32" s="236">
        <v>0</v>
      </c>
      <c r="I32" s="237"/>
      <c r="J32" s="22">
        <v>1</v>
      </c>
      <c r="K32" s="22">
        <v>0</v>
      </c>
      <c r="L32" s="22">
        <v>0</v>
      </c>
    </row>
    <row r="33" spans="5:12" ht="31.5" thickTop="1" thickBot="1">
      <c r="E33" s="253">
        <v>2016</v>
      </c>
      <c r="F33" s="33" t="s">
        <v>124</v>
      </c>
      <c r="G33" s="22">
        <v>61</v>
      </c>
      <c r="H33" s="236">
        <v>64</v>
      </c>
      <c r="I33" s="237"/>
      <c r="J33" s="22">
        <v>75</v>
      </c>
      <c r="K33" s="22">
        <v>74</v>
      </c>
      <c r="L33" s="22">
        <v>65</v>
      </c>
    </row>
    <row r="34" spans="5:12" ht="31.5" thickTop="1" thickBot="1">
      <c r="E34" s="254"/>
      <c r="F34" s="33" t="s">
        <v>125</v>
      </c>
      <c r="G34" s="22">
        <v>0</v>
      </c>
      <c r="H34" s="236">
        <v>0</v>
      </c>
      <c r="I34" s="237"/>
      <c r="J34" s="22">
        <v>0</v>
      </c>
      <c r="K34" s="22">
        <v>0</v>
      </c>
      <c r="L34" s="22">
        <v>0</v>
      </c>
    </row>
    <row r="35" spans="5:12" ht="31.5" thickTop="1" thickBot="1">
      <c r="E35" s="253">
        <v>2017</v>
      </c>
      <c r="F35" s="33" t="s">
        <v>124</v>
      </c>
      <c r="G35" s="22">
        <v>60</v>
      </c>
      <c r="H35" s="236">
        <v>63</v>
      </c>
      <c r="I35" s="237"/>
      <c r="J35" s="22">
        <v>73</v>
      </c>
      <c r="K35" s="22">
        <v>73</v>
      </c>
      <c r="L35" s="22">
        <v>64</v>
      </c>
    </row>
    <row r="36" spans="5:12" ht="31.5" thickTop="1" thickBot="1">
      <c r="E36" s="254"/>
      <c r="F36" s="33" t="s">
        <v>125</v>
      </c>
      <c r="G36" s="22">
        <v>4</v>
      </c>
      <c r="H36" s="236">
        <v>1</v>
      </c>
      <c r="I36" s="237"/>
      <c r="J36" s="22">
        <v>6</v>
      </c>
      <c r="K36" s="22">
        <v>5</v>
      </c>
      <c r="L36" s="22">
        <v>2</v>
      </c>
    </row>
    <row r="37" spans="5:12" ht="31.5" thickTop="1" thickBot="1">
      <c r="E37" s="253">
        <v>2018</v>
      </c>
      <c r="F37" s="33" t="s">
        <v>124</v>
      </c>
      <c r="G37" s="22">
        <v>64</v>
      </c>
      <c r="H37" s="236">
        <v>67</v>
      </c>
      <c r="I37" s="237"/>
      <c r="J37" s="22">
        <v>80</v>
      </c>
      <c r="K37" s="22">
        <v>78</v>
      </c>
      <c r="L37" s="22">
        <v>66</v>
      </c>
    </row>
    <row r="38" spans="5:12" ht="31.5" thickTop="1" thickBot="1">
      <c r="E38" s="254"/>
      <c r="F38" s="33" t="s">
        <v>125</v>
      </c>
      <c r="G38" s="22">
        <v>1</v>
      </c>
      <c r="H38" s="236">
        <v>7</v>
      </c>
      <c r="I38" s="237"/>
      <c r="J38" s="22">
        <v>8</v>
      </c>
      <c r="K38" s="22">
        <v>8</v>
      </c>
      <c r="L38" s="22">
        <v>0</v>
      </c>
    </row>
    <row r="39" spans="5:12" ht="31.5" thickTop="1" thickBot="1">
      <c r="E39" s="253">
        <v>2019</v>
      </c>
      <c r="F39" s="33" t="s">
        <v>124</v>
      </c>
      <c r="G39" s="22">
        <v>63</v>
      </c>
      <c r="H39" s="236">
        <v>70</v>
      </c>
      <c r="I39" s="237"/>
      <c r="J39" s="22">
        <v>83</v>
      </c>
      <c r="K39" s="22">
        <v>79</v>
      </c>
      <c r="L39" s="22">
        <v>63</v>
      </c>
    </row>
    <row r="40" spans="5:12" ht="31.5" thickTop="1" thickBot="1">
      <c r="E40" s="254"/>
      <c r="F40" s="33" t="s">
        <v>125</v>
      </c>
      <c r="G40" s="22">
        <v>2</v>
      </c>
      <c r="H40" s="236">
        <v>8</v>
      </c>
      <c r="I40" s="237"/>
      <c r="J40" s="22">
        <v>8</v>
      </c>
      <c r="K40" s="22">
        <v>12</v>
      </c>
      <c r="L40" s="22">
        <v>1</v>
      </c>
    </row>
    <row r="41" spans="5:12" ht="31.5" thickTop="1" thickBot="1">
      <c r="E41" s="253">
        <v>2020</v>
      </c>
      <c r="F41" s="33" t="s">
        <v>124</v>
      </c>
      <c r="G41" s="22">
        <v>64</v>
      </c>
      <c r="H41" s="236">
        <v>68</v>
      </c>
      <c r="I41" s="237"/>
      <c r="J41" s="22">
        <v>84</v>
      </c>
      <c r="K41" s="22">
        <v>81</v>
      </c>
      <c r="L41" s="22">
        <v>63</v>
      </c>
    </row>
    <row r="42" spans="5:12" ht="31.5" thickTop="1" thickBot="1">
      <c r="E42" s="254"/>
      <c r="F42" s="33" t="s">
        <v>125</v>
      </c>
      <c r="G42" s="22">
        <v>1</v>
      </c>
      <c r="H42" s="236">
        <v>10</v>
      </c>
      <c r="I42" s="237"/>
      <c r="J42" s="22">
        <v>8</v>
      </c>
      <c r="K42" s="22">
        <v>8</v>
      </c>
      <c r="L42" s="22">
        <v>1</v>
      </c>
    </row>
    <row r="43" spans="5:12" ht="31.5" thickTop="1" thickBot="1">
      <c r="E43" s="253">
        <v>2021</v>
      </c>
      <c r="F43" s="33" t="s">
        <v>124</v>
      </c>
      <c r="G43" s="22">
        <v>61</v>
      </c>
      <c r="H43" s="236">
        <v>81</v>
      </c>
      <c r="I43" s="237"/>
      <c r="J43" s="22">
        <v>89</v>
      </c>
      <c r="K43" s="22">
        <v>87</v>
      </c>
      <c r="L43" s="22">
        <v>62</v>
      </c>
    </row>
    <row r="44" spans="5:12" ht="31.5" thickTop="1" thickBot="1">
      <c r="E44" s="254"/>
      <c r="F44" s="33" t="s">
        <v>125</v>
      </c>
      <c r="G44" s="22">
        <v>1</v>
      </c>
      <c r="H44" s="236">
        <v>13</v>
      </c>
      <c r="I44" s="237"/>
      <c r="J44" s="22">
        <v>9</v>
      </c>
      <c r="K44" s="22">
        <v>9</v>
      </c>
      <c r="L44" s="22">
        <v>0</v>
      </c>
    </row>
    <row r="45" spans="5:12" ht="31.5" thickTop="1" thickBot="1">
      <c r="E45" s="167" t="s">
        <v>455</v>
      </c>
      <c r="F45" s="33" t="s">
        <v>124</v>
      </c>
      <c r="G45" s="22">
        <v>62</v>
      </c>
      <c r="H45" s="22">
        <v>65</v>
      </c>
      <c r="I45" s="164">
        <v>14</v>
      </c>
      <c r="J45" s="22">
        <v>98</v>
      </c>
      <c r="K45" s="22">
        <v>95</v>
      </c>
      <c r="L45" s="22">
        <v>61</v>
      </c>
    </row>
    <row r="46" spans="5:12" ht="31.5" thickTop="1" thickBot="1">
      <c r="E46" s="167"/>
      <c r="F46" s="33" t="s">
        <v>125</v>
      </c>
      <c r="G46" s="22">
        <v>2</v>
      </c>
      <c r="H46" s="22">
        <v>6</v>
      </c>
      <c r="I46" s="164">
        <v>8</v>
      </c>
      <c r="J46" s="22">
        <v>8</v>
      </c>
      <c r="K46" s="22">
        <v>8</v>
      </c>
      <c r="L46" s="22">
        <v>1</v>
      </c>
    </row>
    <row r="47" spans="5:12" ht="31.5" thickTop="1" thickBot="1">
      <c r="E47" s="255">
        <v>2023</v>
      </c>
      <c r="F47" s="33" t="s">
        <v>124</v>
      </c>
      <c r="G47" s="22">
        <v>60</v>
      </c>
      <c r="H47" s="22">
        <v>66</v>
      </c>
      <c r="I47" s="22">
        <v>25</v>
      </c>
      <c r="J47" s="22">
        <v>102</v>
      </c>
      <c r="K47" s="22">
        <v>99</v>
      </c>
      <c r="L47" s="22">
        <v>59</v>
      </c>
    </row>
    <row r="48" spans="5:12" ht="14.1" customHeight="1" thickTop="1" thickBot="1">
      <c r="E48" s="256"/>
      <c r="F48" s="33" t="s">
        <v>125</v>
      </c>
      <c r="G48" s="22">
        <v>3</v>
      </c>
      <c r="H48" s="22">
        <v>12</v>
      </c>
      <c r="I48" s="22">
        <v>17</v>
      </c>
      <c r="J48" s="22">
        <v>18</v>
      </c>
      <c r="K48" s="22">
        <v>17</v>
      </c>
      <c r="L48" s="22">
        <v>4</v>
      </c>
    </row>
    <row r="49" spans="5:12" ht="14.1" customHeight="1" thickTop="1" thickBot="1"/>
    <row r="50" spans="5:12" ht="20.25" customHeight="1" thickTop="1">
      <c r="E50" s="257" t="s">
        <v>444</v>
      </c>
      <c r="F50" s="257"/>
      <c r="G50" s="257"/>
      <c r="H50" s="136"/>
      <c r="I50" s="259" t="s">
        <v>445</v>
      </c>
      <c r="J50" s="259"/>
      <c r="K50" s="259"/>
      <c r="L50" s="259"/>
    </row>
    <row r="51" spans="5:12" ht="19.5">
      <c r="E51" s="258"/>
      <c r="F51" s="258"/>
      <c r="G51" s="258"/>
      <c r="H51" s="137"/>
      <c r="I51" s="259"/>
      <c r="J51" s="259"/>
      <c r="K51" s="259"/>
      <c r="L51" s="259"/>
    </row>
    <row r="52" spans="5:12" ht="19.5">
      <c r="E52" s="258"/>
      <c r="F52" s="258"/>
      <c r="G52" s="258"/>
      <c r="H52" s="137"/>
      <c r="I52" s="259"/>
      <c r="J52" s="259"/>
      <c r="K52" s="259"/>
      <c r="L52" s="259"/>
    </row>
  </sheetData>
  <mergeCells count="57">
    <mergeCell ref="E43:E44"/>
    <mergeCell ref="H43:I43"/>
    <mergeCell ref="H44:I44"/>
    <mergeCell ref="E47:E48"/>
    <mergeCell ref="E50:G52"/>
    <mergeCell ref="I50:L52"/>
    <mergeCell ref="E39:E40"/>
    <mergeCell ref="H39:I39"/>
    <mergeCell ref="H40:I40"/>
    <mergeCell ref="E41:E42"/>
    <mergeCell ref="H41:I41"/>
    <mergeCell ref="H42:I42"/>
    <mergeCell ref="E35:E36"/>
    <mergeCell ref="H35:I35"/>
    <mergeCell ref="H36:I36"/>
    <mergeCell ref="E37:E38"/>
    <mergeCell ref="H37:I37"/>
    <mergeCell ref="H38:I38"/>
    <mergeCell ref="E31:E32"/>
    <mergeCell ref="H31:I31"/>
    <mergeCell ref="H32:I32"/>
    <mergeCell ref="E33:E34"/>
    <mergeCell ref="H33:I33"/>
    <mergeCell ref="H34:I34"/>
    <mergeCell ref="E27:E28"/>
    <mergeCell ref="H27:I27"/>
    <mergeCell ref="H28:I28"/>
    <mergeCell ref="E29:E30"/>
    <mergeCell ref="H29:I29"/>
    <mergeCell ref="H30:I30"/>
    <mergeCell ref="E23:E24"/>
    <mergeCell ref="H23:I23"/>
    <mergeCell ref="H24:I24"/>
    <mergeCell ref="E25:E26"/>
    <mergeCell ref="H25:I25"/>
    <mergeCell ref="H26:I26"/>
    <mergeCell ref="E19:E20"/>
    <mergeCell ref="H19:I19"/>
    <mergeCell ref="H20:I20"/>
    <mergeCell ref="E21:E22"/>
    <mergeCell ref="H21:I21"/>
    <mergeCell ref="H22:I22"/>
    <mergeCell ref="E15:E16"/>
    <mergeCell ref="H15:I15"/>
    <mergeCell ref="H16:I16"/>
    <mergeCell ref="E17:E18"/>
    <mergeCell ref="H17:I17"/>
    <mergeCell ref="H18:I18"/>
    <mergeCell ref="D11:M11"/>
    <mergeCell ref="D12:M12"/>
    <mergeCell ref="E13:E14"/>
    <mergeCell ref="F13:F14"/>
    <mergeCell ref="G13:G14"/>
    <mergeCell ref="H13:I13"/>
    <mergeCell ref="J13:J14"/>
    <mergeCell ref="K13:K14"/>
    <mergeCell ref="L13:L14"/>
  </mergeCells>
  <pageMargins left="0.7" right="0.7" top="0.75" bottom="0.75" header="0.3" footer="0.3"/>
  <pageSetup paperSize="9" orientation="portrait" r:id="rId1"/>
  <headerFooter>
    <oddFooter>&amp;C&amp;1#&amp;"Calibri"&amp;10&amp;K000000Internal - داخلي</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autoPageBreaks="0"/>
  </sheetPr>
  <dimension ref="B11:AC27"/>
  <sheetViews>
    <sheetView showGridLines="0" showRowColHeaders="0" rightToLeft="1" topLeftCell="C1" zoomScaleNormal="100" workbookViewId="0">
      <selection activeCell="J34" sqref="J34"/>
    </sheetView>
  </sheetViews>
  <sheetFormatPr defaultColWidth="8.85546875" defaultRowHeight="15"/>
  <cols>
    <col min="1" max="1" width="8.85546875" style="42"/>
    <col min="2" max="2" width="28.140625" style="42" customWidth="1"/>
    <col min="3" max="3" width="9.42578125" style="42" customWidth="1"/>
    <col min="4" max="4" width="12.42578125" style="42" customWidth="1"/>
    <col min="5" max="5" width="9.42578125" style="42" customWidth="1"/>
    <col min="6" max="6" width="14.5703125" style="42" customWidth="1"/>
    <col min="7" max="7" width="9.42578125" style="42" customWidth="1"/>
    <col min="8" max="8" width="14.42578125" style="42" customWidth="1"/>
    <col min="9" max="9" width="9.42578125" style="42" customWidth="1"/>
    <col min="10" max="10" width="16" style="42" customWidth="1"/>
    <col min="11" max="11" width="9.42578125" style="42" customWidth="1"/>
    <col min="12" max="12" width="12.5703125" style="42" customWidth="1"/>
    <col min="13" max="13" width="9.42578125" style="42" customWidth="1"/>
    <col min="14" max="14" width="13.140625" style="42" customWidth="1"/>
    <col min="15" max="17" width="9.42578125" style="42" customWidth="1"/>
    <col min="18" max="16384" width="8.85546875" style="42"/>
  </cols>
  <sheetData>
    <row r="11" spans="2:29" ht="44.25" customHeight="1">
      <c r="C11" s="132"/>
      <c r="D11" s="230" t="s">
        <v>446</v>
      </c>
      <c r="E11" s="230"/>
      <c r="F11" s="230"/>
      <c r="G11" s="230"/>
      <c r="H11" s="230"/>
      <c r="I11" s="230"/>
      <c r="J11" s="230"/>
      <c r="K11" s="132"/>
      <c r="L11" s="132"/>
    </row>
    <row r="12" spans="2:29" ht="16.5" customHeight="1" thickBot="1">
      <c r="C12" s="56"/>
      <c r="D12" s="263" t="s">
        <v>447</v>
      </c>
      <c r="E12" s="263"/>
      <c r="F12" s="263"/>
      <c r="G12" s="263"/>
      <c r="H12" s="263"/>
      <c r="I12" s="263"/>
      <c r="J12" s="263"/>
      <c r="Q12" s="47"/>
      <c r="R12" s="50"/>
      <c r="S12" s="50"/>
      <c r="T12" s="50"/>
      <c r="U12" s="50"/>
      <c r="V12" s="50"/>
      <c r="W12" s="50"/>
      <c r="X12" s="50"/>
      <c r="Y12" s="50"/>
      <c r="Z12" s="50"/>
      <c r="AA12" s="50"/>
      <c r="AB12" s="50"/>
      <c r="AC12" s="50"/>
    </row>
    <row r="13" spans="2:29" ht="35.25" customHeight="1" thickTop="1" thickBot="1">
      <c r="B13" s="49"/>
      <c r="D13" s="223" t="s">
        <v>279</v>
      </c>
      <c r="E13" s="232" t="s">
        <v>448</v>
      </c>
      <c r="F13" s="233"/>
      <c r="G13" s="232" t="s">
        <v>449</v>
      </c>
      <c r="H13" s="233"/>
      <c r="I13" s="264" t="s">
        <v>1</v>
      </c>
      <c r="J13" s="265"/>
      <c r="Q13" s="47"/>
      <c r="T13" s="50"/>
      <c r="U13" s="50"/>
      <c r="V13" s="50"/>
      <c r="W13" s="50"/>
      <c r="X13" s="50"/>
      <c r="Y13" s="50"/>
      <c r="Z13" s="50"/>
      <c r="AA13" s="50"/>
      <c r="AB13" s="50"/>
      <c r="AC13" s="50"/>
    </row>
    <row r="14" spans="2:29" ht="48" customHeight="1" thickTop="1" thickBot="1">
      <c r="C14" s="47"/>
      <c r="D14" s="225"/>
      <c r="E14" s="110" t="s">
        <v>450</v>
      </c>
      <c r="F14" s="110" t="s">
        <v>451</v>
      </c>
      <c r="G14" s="110" t="s">
        <v>450</v>
      </c>
      <c r="H14" s="110" t="s">
        <v>451</v>
      </c>
      <c r="I14" s="110" t="s">
        <v>450</v>
      </c>
      <c r="J14" s="110" t="s">
        <v>451</v>
      </c>
      <c r="K14" s="47"/>
      <c r="L14" s="47"/>
      <c r="Q14" s="47"/>
    </row>
    <row r="15" spans="2:29" ht="16.5" thickTop="1" thickBot="1">
      <c r="C15" s="47"/>
      <c r="D15" s="131">
        <v>2013</v>
      </c>
      <c r="E15" s="138">
        <v>2891</v>
      </c>
      <c r="F15" s="130">
        <v>0.71</v>
      </c>
      <c r="G15" s="138">
        <v>1246</v>
      </c>
      <c r="H15" s="130">
        <v>0.56999999999999995</v>
      </c>
      <c r="I15" s="138">
        <f>E15+G15</f>
        <v>4137</v>
      </c>
      <c r="J15" s="130">
        <v>0.66783417935702183</v>
      </c>
      <c r="K15" s="47"/>
      <c r="L15" s="47"/>
      <c r="Q15" s="47"/>
    </row>
    <row r="16" spans="2:29" ht="16.5" thickTop="1" thickBot="1">
      <c r="C16" s="47"/>
      <c r="D16" s="131">
        <v>2014</v>
      </c>
      <c r="E16" s="138">
        <v>2937</v>
      </c>
      <c r="F16" s="52">
        <v>0.71699999999999997</v>
      </c>
      <c r="G16" s="138">
        <v>1406</v>
      </c>
      <c r="H16" s="52">
        <v>0.6</v>
      </c>
      <c r="I16" s="138">
        <f t="shared" ref="I16:I22" si="0">E16+G16</f>
        <v>4343</v>
      </c>
      <c r="J16" s="130">
        <v>0.67912249597052721</v>
      </c>
      <c r="K16" s="47"/>
      <c r="L16" s="47"/>
    </row>
    <row r="17" spans="3:12" ht="16.5" thickTop="1" thickBot="1">
      <c r="C17" s="47"/>
      <c r="D17" s="131">
        <v>2015</v>
      </c>
      <c r="E17" s="138">
        <v>3090</v>
      </c>
      <c r="F17" s="52">
        <v>0.73</v>
      </c>
      <c r="G17" s="138">
        <v>1511</v>
      </c>
      <c r="H17" s="52">
        <v>0.65</v>
      </c>
      <c r="I17" s="138">
        <f t="shared" si="0"/>
        <v>4601</v>
      </c>
      <c r="J17" s="130">
        <v>0.70372745055422736</v>
      </c>
      <c r="K17" s="47"/>
      <c r="L17" s="47"/>
    </row>
    <row r="18" spans="3:12" ht="16.5" thickTop="1" thickBot="1">
      <c r="D18" s="131">
        <v>2016</v>
      </c>
      <c r="E18" s="138">
        <v>3056</v>
      </c>
      <c r="F18" s="52">
        <v>0.74</v>
      </c>
      <c r="G18" s="138">
        <v>1388</v>
      </c>
      <c r="H18" s="52">
        <v>0.63</v>
      </c>
      <c r="I18" s="138">
        <f t="shared" si="0"/>
        <v>4444</v>
      </c>
      <c r="J18" s="130">
        <v>0.70564356435643572</v>
      </c>
    </row>
    <row r="19" spans="3:12" ht="16.5" thickTop="1" thickBot="1">
      <c r="D19" s="131">
        <v>2017</v>
      </c>
      <c r="E19" s="138">
        <v>3018</v>
      </c>
      <c r="F19" s="52">
        <v>0.74</v>
      </c>
      <c r="G19" s="138">
        <v>1324</v>
      </c>
      <c r="H19" s="52">
        <v>0.64</v>
      </c>
      <c r="I19" s="138">
        <f t="shared" si="0"/>
        <v>4342</v>
      </c>
      <c r="J19" s="130">
        <v>0.70950713956701983</v>
      </c>
    </row>
    <row r="20" spans="3:12" ht="16.5" thickTop="1" thickBot="1">
      <c r="D20" s="131">
        <v>2018</v>
      </c>
      <c r="E20" s="138">
        <v>3056</v>
      </c>
      <c r="F20" s="52">
        <v>0.75</v>
      </c>
      <c r="G20" s="138">
        <v>1269</v>
      </c>
      <c r="H20" s="52">
        <v>0.68</v>
      </c>
      <c r="I20" s="138">
        <f t="shared" si="0"/>
        <v>4325</v>
      </c>
      <c r="J20" s="130">
        <v>0.72946127167630059</v>
      </c>
    </row>
    <row r="21" spans="3:12" ht="16.5" thickTop="1" thickBot="1">
      <c r="D21" s="131">
        <v>2019</v>
      </c>
      <c r="E21" s="138">
        <v>3059</v>
      </c>
      <c r="F21" s="52">
        <v>0.75</v>
      </c>
      <c r="G21" s="138">
        <v>1270</v>
      </c>
      <c r="H21" s="52">
        <v>0.69</v>
      </c>
      <c r="I21" s="138">
        <f t="shared" si="0"/>
        <v>4329</v>
      </c>
      <c r="J21" s="130">
        <v>0.73239778239778242</v>
      </c>
    </row>
    <row r="22" spans="3:12" ht="16.5" thickTop="1" thickBot="1">
      <c r="D22" s="131">
        <v>2020</v>
      </c>
      <c r="E22" s="138">
        <v>3052</v>
      </c>
      <c r="F22" s="52">
        <v>0.76</v>
      </c>
      <c r="G22" s="138">
        <v>1343</v>
      </c>
      <c r="H22" s="51">
        <v>0.72</v>
      </c>
      <c r="I22" s="138">
        <f t="shared" si="0"/>
        <v>4395</v>
      </c>
      <c r="J22" s="130">
        <v>0.74777701934015928</v>
      </c>
    </row>
    <row r="23" spans="3:12" ht="16.5" thickTop="1" thickBot="1">
      <c r="D23" s="131">
        <v>2021</v>
      </c>
      <c r="E23" s="138">
        <v>3217</v>
      </c>
      <c r="F23" s="52">
        <v>0.77700000000000002</v>
      </c>
      <c r="G23" s="138">
        <v>1556</v>
      </c>
      <c r="H23" s="51">
        <v>0.76500000000000001</v>
      </c>
      <c r="I23" s="138">
        <v>4773</v>
      </c>
      <c r="J23" s="130">
        <v>0.77308799497171588</v>
      </c>
    </row>
    <row r="24" spans="3:12" ht="16.5" thickTop="1" thickBot="1">
      <c r="D24" s="131">
        <v>2022</v>
      </c>
      <c r="E24" s="138">
        <v>3427</v>
      </c>
      <c r="F24" s="52">
        <v>0.78085789320105048</v>
      </c>
      <c r="G24" s="138">
        <v>1825</v>
      </c>
      <c r="H24" s="51">
        <v>0.75671232876712324</v>
      </c>
      <c r="I24" s="138">
        <v>5252</v>
      </c>
      <c r="J24" s="130">
        <v>0.77246763137852248</v>
      </c>
    </row>
    <row r="25" spans="3:12" ht="16.5" thickTop="1" thickBot="1">
      <c r="D25" s="131">
        <v>2023</v>
      </c>
      <c r="E25" s="138">
        <v>3649</v>
      </c>
      <c r="F25" s="52">
        <v>0.77500000000000002</v>
      </c>
      <c r="G25" s="138">
        <v>2040</v>
      </c>
      <c r="H25" s="51">
        <v>0.747</v>
      </c>
      <c r="I25" s="138">
        <v>5689</v>
      </c>
      <c r="J25" s="130">
        <v>0.76500000000000001</v>
      </c>
    </row>
    <row r="26" spans="3:12" ht="15.75" thickTop="1">
      <c r="D26" s="260" t="s">
        <v>452</v>
      </c>
      <c r="E26" s="260"/>
      <c r="F26" s="260"/>
      <c r="G26" s="62"/>
      <c r="H26" s="262" t="s">
        <v>285</v>
      </c>
      <c r="I26" s="262"/>
      <c r="J26" s="262"/>
    </row>
    <row r="27" spans="3:12">
      <c r="D27" s="261"/>
      <c r="E27" s="261"/>
      <c r="F27" s="261"/>
      <c r="G27" s="62"/>
      <c r="H27" s="216"/>
      <c r="I27" s="216"/>
      <c r="J27" s="216"/>
    </row>
  </sheetData>
  <protectedRanges>
    <protectedRange sqref="E24" name="سنوي جدول 4"/>
    <protectedRange sqref="F24" name="سنوي جدول 4_1"/>
    <protectedRange sqref="G24" name="سنوي جدول 4_2"/>
    <protectedRange sqref="H24" name="سنوي جدول 4_3"/>
    <protectedRange sqref="J24" name="سنوي جدول 4_4"/>
  </protectedRanges>
  <mergeCells count="8">
    <mergeCell ref="D26:F27"/>
    <mergeCell ref="H26:J27"/>
    <mergeCell ref="D11:J11"/>
    <mergeCell ref="D12:J12"/>
    <mergeCell ref="D13:D14"/>
    <mergeCell ref="E13:F13"/>
    <mergeCell ref="G13:H13"/>
    <mergeCell ref="I13:J13"/>
  </mergeCells>
  <pageMargins left="0.7" right="0.7" top="0.75" bottom="0.75" header="0.3" footer="0.3"/>
  <pageSetup paperSize="9" orientation="portrait" r:id="rId1"/>
  <headerFooter>
    <oddFooter>&amp;C&amp;1#&amp;"Calibri"&amp;10&amp;K000000Internal - داخلي</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autoPageBreaks="0"/>
  </sheetPr>
  <dimension ref="C11:M34"/>
  <sheetViews>
    <sheetView showGridLines="0" showRowColHeaders="0" rightToLeft="1" topLeftCell="A7" zoomScaleNormal="100" workbookViewId="0">
      <selection activeCell="N29" sqref="N29"/>
    </sheetView>
  </sheetViews>
  <sheetFormatPr defaultColWidth="8.85546875" defaultRowHeight="15"/>
  <cols>
    <col min="1" max="4" width="8.85546875" style="82"/>
    <col min="5" max="6" width="9.42578125" style="82" customWidth="1"/>
    <col min="7" max="7" width="11.5703125" style="82" customWidth="1"/>
    <col min="8" max="10" width="9.5703125" style="82" customWidth="1"/>
    <col min="11" max="11" width="10.85546875" style="82" customWidth="1"/>
    <col min="12" max="12" width="9.5703125" style="82" bestFit="1" customWidth="1"/>
    <col min="13" max="13" width="10" style="82" bestFit="1" customWidth="1"/>
    <col min="14" max="14" width="11.42578125" style="82" bestFit="1" customWidth="1"/>
    <col min="15" max="16384" width="8.85546875" style="82"/>
  </cols>
  <sheetData>
    <row r="11" spans="4:13" ht="45.75" customHeight="1">
      <c r="D11" s="266" t="s">
        <v>453</v>
      </c>
      <c r="E11" s="266"/>
      <c r="F11" s="266"/>
      <c r="G11" s="266"/>
      <c r="H11" s="266"/>
      <c r="I11" s="266"/>
      <c r="J11" s="266"/>
      <c r="K11" s="266"/>
      <c r="L11" s="266"/>
      <c r="M11" s="140"/>
    </row>
    <row r="12" spans="4:13" ht="29.25" customHeight="1" thickBot="1">
      <c r="D12" s="221" t="s">
        <v>454</v>
      </c>
      <c r="E12" s="221"/>
      <c r="F12" s="221"/>
      <c r="G12" s="221"/>
      <c r="H12" s="221"/>
      <c r="I12" s="221"/>
      <c r="J12" s="221"/>
      <c r="K12" s="221"/>
      <c r="L12" s="221"/>
      <c r="M12" s="84"/>
    </row>
    <row r="13" spans="4:13" ht="61.5" thickTop="1" thickBot="1">
      <c r="D13" s="13" t="s">
        <v>72</v>
      </c>
      <c r="E13" s="13" t="s">
        <v>127</v>
      </c>
      <c r="F13" s="13" t="s">
        <v>128</v>
      </c>
      <c r="G13" s="13" t="s">
        <v>129</v>
      </c>
      <c r="H13" s="13" t="s">
        <v>130</v>
      </c>
      <c r="I13" s="13" t="s">
        <v>305</v>
      </c>
      <c r="J13" s="13" t="s">
        <v>306</v>
      </c>
      <c r="K13" s="13" t="s">
        <v>307</v>
      </c>
      <c r="L13" s="13" t="s">
        <v>131</v>
      </c>
    </row>
    <row r="14" spans="4:13" ht="18" customHeight="1" thickTop="1" thickBot="1">
      <c r="D14" s="14">
        <v>2007</v>
      </c>
      <c r="E14" s="22">
        <v>6</v>
      </c>
      <c r="F14" s="22">
        <v>26</v>
      </c>
      <c r="G14" s="22">
        <v>8</v>
      </c>
      <c r="H14" s="22">
        <v>4</v>
      </c>
      <c r="I14" s="22" t="s">
        <v>308</v>
      </c>
      <c r="J14" s="22" t="s">
        <v>308</v>
      </c>
      <c r="K14" s="22" t="s">
        <v>308</v>
      </c>
      <c r="L14" s="22">
        <v>36</v>
      </c>
    </row>
    <row r="15" spans="4:13" ht="18" customHeight="1" thickTop="1" thickBot="1">
      <c r="D15" s="14">
        <v>2008</v>
      </c>
      <c r="E15" s="22">
        <v>4</v>
      </c>
      <c r="F15" s="22">
        <v>38</v>
      </c>
      <c r="G15" s="22">
        <v>8</v>
      </c>
      <c r="H15" s="22">
        <v>6</v>
      </c>
      <c r="I15" s="22" t="s">
        <v>308</v>
      </c>
      <c r="J15" s="22" t="s">
        <v>308</v>
      </c>
      <c r="K15" s="22" t="s">
        <v>308</v>
      </c>
      <c r="L15" s="22">
        <v>54</v>
      </c>
    </row>
    <row r="16" spans="4:13" ht="18" customHeight="1" thickTop="1" thickBot="1">
      <c r="D16" s="14">
        <v>2009</v>
      </c>
      <c r="E16" s="22">
        <v>4</v>
      </c>
      <c r="F16" s="22">
        <v>34</v>
      </c>
      <c r="G16" s="22">
        <v>8</v>
      </c>
      <c r="H16" s="22">
        <v>9</v>
      </c>
      <c r="I16" s="22" t="s">
        <v>308</v>
      </c>
      <c r="J16" s="22" t="s">
        <v>308</v>
      </c>
      <c r="K16" s="22" t="s">
        <v>308</v>
      </c>
      <c r="L16" s="22">
        <v>55</v>
      </c>
    </row>
    <row r="17" spans="3:12" ht="18" customHeight="1" thickTop="1" thickBot="1">
      <c r="D17" s="14">
        <v>2010</v>
      </c>
      <c r="E17" s="22">
        <v>3</v>
      </c>
      <c r="F17" s="22">
        <v>22</v>
      </c>
      <c r="G17" s="22">
        <v>7</v>
      </c>
      <c r="H17" s="22">
        <v>10</v>
      </c>
      <c r="I17" s="22" t="s">
        <v>308</v>
      </c>
      <c r="J17" s="22" t="s">
        <v>308</v>
      </c>
      <c r="K17" s="22" t="s">
        <v>308</v>
      </c>
      <c r="L17" s="22">
        <v>55</v>
      </c>
    </row>
    <row r="18" spans="3:12" ht="18" customHeight="1" thickTop="1" thickBot="1">
      <c r="D18" s="14">
        <v>2011</v>
      </c>
      <c r="E18" s="22">
        <v>2</v>
      </c>
      <c r="F18" s="22">
        <v>12</v>
      </c>
      <c r="G18" s="22">
        <v>4</v>
      </c>
      <c r="H18" s="22">
        <v>11</v>
      </c>
      <c r="I18" s="22" t="s">
        <v>308</v>
      </c>
      <c r="J18" s="22" t="s">
        <v>308</v>
      </c>
      <c r="K18" s="22" t="s">
        <v>308</v>
      </c>
      <c r="L18" s="22">
        <v>55</v>
      </c>
    </row>
    <row r="19" spans="3:12" ht="18" customHeight="1" thickTop="1" thickBot="1">
      <c r="D19" s="14">
        <v>2012</v>
      </c>
      <c r="E19" s="22">
        <v>2</v>
      </c>
      <c r="F19" s="22">
        <v>15</v>
      </c>
      <c r="G19" s="22">
        <v>5</v>
      </c>
      <c r="H19" s="22">
        <v>8</v>
      </c>
      <c r="I19" s="22" t="s">
        <v>308</v>
      </c>
      <c r="J19" s="22" t="s">
        <v>308</v>
      </c>
      <c r="K19" s="22" t="s">
        <v>308</v>
      </c>
      <c r="L19" s="22">
        <v>54</v>
      </c>
    </row>
    <row r="20" spans="3:12" ht="18" customHeight="1" thickTop="1" thickBot="1">
      <c r="D20" s="14">
        <v>2013</v>
      </c>
      <c r="E20" s="22">
        <v>2</v>
      </c>
      <c r="F20" s="22">
        <v>18</v>
      </c>
      <c r="G20" s="22">
        <v>4</v>
      </c>
      <c r="H20" s="22">
        <v>9</v>
      </c>
      <c r="I20" s="22" t="s">
        <v>308</v>
      </c>
      <c r="J20" s="22" t="s">
        <v>308</v>
      </c>
      <c r="K20" s="22" t="s">
        <v>308</v>
      </c>
      <c r="L20" s="22">
        <v>56</v>
      </c>
    </row>
    <row r="21" spans="3:12" ht="18" customHeight="1" thickTop="1" thickBot="1">
      <c r="D21" s="14">
        <v>2014</v>
      </c>
      <c r="E21" s="22">
        <v>2</v>
      </c>
      <c r="F21" s="22">
        <v>22</v>
      </c>
      <c r="G21" s="22">
        <v>4</v>
      </c>
      <c r="H21" s="22">
        <v>7</v>
      </c>
      <c r="I21" s="22" t="s">
        <v>308</v>
      </c>
      <c r="J21" s="22" t="s">
        <v>308</v>
      </c>
      <c r="K21" s="22" t="s">
        <v>308</v>
      </c>
      <c r="L21" s="22">
        <v>53</v>
      </c>
    </row>
    <row r="22" spans="3:12" ht="18" customHeight="1" thickTop="1" thickBot="1">
      <c r="D22" s="14">
        <v>2015</v>
      </c>
      <c r="E22" s="22">
        <v>2</v>
      </c>
      <c r="F22" s="22">
        <v>21</v>
      </c>
      <c r="G22" s="22">
        <v>5</v>
      </c>
      <c r="H22" s="22">
        <v>6</v>
      </c>
      <c r="I22" s="22" t="s">
        <v>308</v>
      </c>
      <c r="J22" s="22" t="s">
        <v>308</v>
      </c>
      <c r="K22" s="22" t="s">
        <v>308</v>
      </c>
      <c r="L22" s="22">
        <v>54</v>
      </c>
    </row>
    <row r="23" spans="3:12" ht="18" customHeight="1" thickTop="1" thickBot="1">
      <c r="D23" s="14">
        <v>2016</v>
      </c>
      <c r="E23" s="22">
        <v>2</v>
      </c>
      <c r="F23" s="22">
        <v>16</v>
      </c>
      <c r="G23" s="22">
        <v>6</v>
      </c>
      <c r="H23" s="22">
        <v>8</v>
      </c>
      <c r="I23" s="22" t="s">
        <v>308</v>
      </c>
      <c r="J23" s="22" t="s">
        <v>308</v>
      </c>
      <c r="K23" s="22" t="s">
        <v>308</v>
      </c>
      <c r="L23" s="22">
        <v>51</v>
      </c>
    </row>
    <row r="24" spans="3:12" ht="18" customHeight="1" thickTop="1" thickBot="1">
      <c r="D24" s="14">
        <v>2017</v>
      </c>
      <c r="E24" s="22">
        <v>3</v>
      </c>
      <c r="F24" s="22">
        <v>15</v>
      </c>
      <c r="G24" s="22">
        <v>7</v>
      </c>
      <c r="H24" s="22">
        <v>8</v>
      </c>
      <c r="I24" s="22" t="s">
        <v>308</v>
      </c>
      <c r="J24" s="22" t="s">
        <v>308</v>
      </c>
      <c r="K24" s="22" t="s">
        <v>308</v>
      </c>
      <c r="L24" s="22">
        <v>53</v>
      </c>
    </row>
    <row r="25" spans="3:12" ht="18" customHeight="1" thickTop="1" thickBot="1">
      <c r="D25" s="14">
        <v>2018</v>
      </c>
      <c r="E25" s="22">
        <v>4</v>
      </c>
      <c r="F25" s="22">
        <v>17</v>
      </c>
      <c r="G25" s="22">
        <v>13</v>
      </c>
      <c r="H25" s="22">
        <v>8</v>
      </c>
      <c r="I25" s="22" t="s">
        <v>308</v>
      </c>
      <c r="J25" s="22" t="s">
        <v>308</v>
      </c>
      <c r="K25" s="22" t="s">
        <v>308</v>
      </c>
      <c r="L25" s="22">
        <v>54</v>
      </c>
    </row>
    <row r="26" spans="3:12" ht="18" customHeight="1" thickTop="1" thickBot="1">
      <c r="D26" s="14">
        <v>2019</v>
      </c>
      <c r="E26" s="22">
        <v>5</v>
      </c>
      <c r="F26" s="22">
        <v>18</v>
      </c>
      <c r="G26" s="22">
        <v>5</v>
      </c>
      <c r="H26" s="22">
        <v>7</v>
      </c>
      <c r="I26" s="22" t="s">
        <v>308</v>
      </c>
      <c r="J26" s="22" t="s">
        <v>308</v>
      </c>
      <c r="K26" s="22" t="s">
        <v>308</v>
      </c>
      <c r="L26" s="22">
        <v>29</v>
      </c>
    </row>
    <row r="27" spans="3:12" ht="18" customHeight="1" thickTop="1" thickBot="1">
      <c r="C27" s="80"/>
      <c r="D27" s="14">
        <v>2020</v>
      </c>
      <c r="E27" s="22">
        <v>9</v>
      </c>
      <c r="F27" s="22">
        <v>15</v>
      </c>
      <c r="G27" s="22">
        <v>9</v>
      </c>
      <c r="H27" s="22">
        <v>15</v>
      </c>
      <c r="I27" s="22">
        <v>3</v>
      </c>
      <c r="J27" s="22">
        <v>15</v>
      </c>
      <c r="K27" s="22">
        <v>11</v>
      </c>
      <c r="L27" s="22">
        <v>29</v>
      </c>
    </row>
    <row r="28" spans="3:12" ht="18" customHeight="1" thickTop="1" thickBot="1">
      <c r="C28" s="80"/>
      <c r="D28" s="14">
        <v>2021</v>
      </c>
      <c r="E28" s="22">
        <v>8</v>
      </c>
      <c r="F28" s="22">
        <v>26</v>
      </c>
      <c r="G28" s="22">
        <v>9</v>
      </c>
      <c r="H28" s="22">
        <v>22</v>
      </c>
      <c r="I28" s="22">
        <v>4</v>
      </c>
      <c r="J28" s="22">
        <v>14</v>
      </c>
      <c r="K28" s="22">
        <v>10</v>
      </c>
      <c r="L28" s="22">
        <v>30</v>
      </c>
    </row>
    <row r="29" spans="3:12" ht="16.5" thickTop="1" thickBot="1">
      <c r="C29" s="80"/>
      <c r="D29" s="141" t="s">
        <v>455</v>
      </c>
      <c r="E29" s="22">
        <v>28</v>
      </c>
      <c r="F29" s="22">
        <v>28</v>
      </c>
      <c r="G29" s="22">
        <v>27</v>
      </c>
      <c r="H29" s="22">
        <v>13</v>
      </c>
      <c r="I29" s="22" t="s">
        <v>308</v>
      </c>
      <c r="J29" s="22" t="s">
        <v>308</v>
      </c>
      <c r="K29" s="22" t="s">
        <v>308</v>
      </c>
      <c r="L29" s="22">
        <v>43</v>
      </c>
    </row>
    <row r="30" spans="3:12" ht="15" customHeight="1" thickTop="1" thickBot="1">
      <c r="C30" s="80"/>
      <c r="D30" s="141">
        <v>2023</v>
      </c>
      <c r="E30" s="22">
        <v>38</v>
      </c>
      <c r="F30" s="22">
        <v>34</v>
      </c>
      <c r="G30" s="22">
        <v>33</v>
      </c>
      <c r="H30" s="22">
        <v>13</v>
      </c>
      <c r="I30" s="22">
        <v>45</v>
      </c>
      <c r="J30" s="22" t="s">
        <v>0</v>
      </c>
      <c r="K30" s="22" t="s">
        <v>0</v>
      </c>
      <c r="L30" s="22">
        <v>45</v>
      </c>
    </row>
    <row r="31" spans="3:12" ht="19.5" thickTop="1">
      <c r="D31" s="267" t="s">
        <v>456</v>
      </c>
      <c r="E31" s="267"/>
      <c r="F31" s="267"/>
      <c r="G31" s="267"/>
      <c r="H31" s="142"/>
      <c r="I31" s="268" t="s">
        <v>457</v>
      </c>
      <c r="J31" s="268"/>
      <c r="K31" s="268"/>
      <c r="L31" s="268"/>
    </row>
    <row r="32" spans="3:12" ht="18.75">
      <c r="D32" s="267"/>
      <c r="E32" s="267"/>
      <c r="F32" s="267"/>
      <c r="G32" s="267"/>
      <c r="H32" s="142"/>
      <c r="I32" s="268"/>
      <c r="J32" s="268"/>
      <c r="K32" s="268"/>
      <c r="L32" s="268"/>
    </row>
    <row r="33" spans="4:12" ht="18.75">
      <c r="D33" s="267"/>
      <c r="E33" s="267"/>
      <c r="F33" s="267"/>
      <c r="G33" s="267"/>
      <c r="H33" s="142"/>
      <c r="I33" s="268"/>
      <c r="J33" s="268"/>
      <c r="K33" s="268"/>
      <c r="L33" s="268"/>
    </row>
    <row r="34" spans="4:12" ht="18.75">
      <c r="D34" s="142"/>
      <c r="E34" s="142"/>
      <c r="F34" s="142"/>
      <c r="G34" s="142"/>
      <c r="H34" s="142"/>
      <c r="I34" s="268"/>
      <c r="J34" s="268"/>
      <c r="K34" s="268"/>
      <c r="L34" s="268"/>
    </row>
  </sheetData>
  <mergeCells count="4">
    <mergeCell ref="D11:L11"/>
    <mergeCell ref="D12:L12"/>
    <mergeCell ref="D31:G33"/>
    <mergeCell ref="I31:L34"/>
  </mergeCells>
  <pageMargins left="0.7" right="0.7" top="0.75" bottom="0.75" header="0.3" footer="0.3"/>
  <pageSetup paperSize="9" orientation="portrait" r:id="rId1"/>
  <headerFooter>
    <oddFooter>&amp;C&amp;1#&amp;"Calibri"&amp;10&amp;K000000Internal - داخلي</oddFooter>
  </headerFooter>
  <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autoPageBreaks="0"/>
  </sheetPr>
  <dimension ref="B11:AR25"/>
  <sheetViews>
    <sheetView showGridLines="0" showRowColHeaders="0" rightToLeft="1" topLeftCell="A10" zoomScale="70" zoomScaleNormal="70" workbookViewId="0">
      <selection activeCell="A43" sqref="A43"/>
    </sheetView>
  </sheetViews>
  <sheetFormatPr defaultColWidth="8.85546875" defaultRowHeight="15"/>
  <cols>
    <col min="1" max="1" width="8.85546875" style="82"/>
    <col min="2" max="2" width="20.42578125" style="82" customWidth="1"/>
    <col min="3" max="7" width="10.5703125" style="82" bestFit="1" customWidth="1"/>
    <col min="8" max="8" width="11.5703125" style="82" bestFit="1" customWidth="1"/>
    <col min="9" max="9" width="12" style="82" bestFit="1" customWidth="1"/>
    <col min="10" max="10" width="10.140625" style="82" bestFit="1" customWidth="1"/>
    <col min="11" max="11" width="10.5703125" style="82" bestFit="1" customWidth="1"/>
    <col min="12" max="12" width="10.140625" style="82" bestFit="1" customWidth="1"/>
    <col min="13" max="16" width="10.5703125" style="82" bestFit="1" customWidth="1"/>
    <col min="17" max="19" width="10.140625" style="82" bestFit="1" customWidth="1"/>
    <col min="20" max="23" width="8.28515625" style="82" bestFit="1" customWidth="1"/>
    <col min="24" max="24" width="6.28515625" style="82" bestFit="1" customWidth="1"/>
    <col min="25" max="25" width="10.140625" style="82" bestFit="1" customWidth="1"/>
    <col min="26" max="26" width="7.42578125" style="82" bestFit="1" customWidth="1"/>
    <col min="27" max="27" width="6.85546875" style="82" bestFit="1" customWidth="1"/>
    <col min="28" max="29" width="6.28515625" style="82" bestFit="1" customWidth="1"/>
    <col min="30" max="30" width="7.140625" style="82" customWidth="1"/>
    <col min="31" max="31" width="8.140625" style="82" customWidth="1"/>
    <col min="32" max="32" width="7.42578125" style="82" customWidth="1"/>
    <col min="33" max="33" width="7.140625" style="82" customWidth="1"/>
    <col min="34" max="34" width="8.5703125" style="82" customWidth="1"/>
    <col min="35" max="37" width="9" style="82" customWidth="1"/>
    <col min="38" max="38" width="11.140625" style="82" bestFit="1" customWidth="1"/>
    <col min="39" max="39" width="11.5703125" style="82" bestFit="1" customWidth="1"/>
    <col min="40" max="40" width="11.140625" style="82" bestFit="1" customWidth="1"/>
    <col min="41" max="42" width="11.5703125" style="82" bestFit="1" customWidth="1"/>
    <col min="43" max="43" width="12" style="82" bestFit="1" customWidth="1"/>
    <col min="44" max="44" width="11.5703125" style="82" bestFit="1" customWidth="1"/>
    <col min="45" max="16384" width="8.85546875" style="82"/>
  </cols>
  <sheetData>
    <row r="11" spans="2:44" ht="26.25">
      <c r="C11" s="249" t="s">
        <v>515</v>
      </c>
      <c r="D11" s="249"/>
      <c r="E11" s="249"/>
      <c r="F11" s="249"/>
      <c r="G11" s="249"/>
      <c r="H11" s="249"/>
      <c r="I11" s="249"/>
      <c r="J11" s="249"/>
      <c r="K11" s="249"/>
      <c r="L11" s="249"/>
      <c r="M11" s="249"/>
      <c r="N11" s="249"/>
      <c r="O11" s="249"/>
      <c r="P11" s="249"/>
      <c r="Q11" s="249"/>
      <c r="R11" s="249"/>
      <c r="S11" s="249"/>
      <c r="T11" s="249"/>
      <c r="U11" s="249"/>
      <c r="V11" s="249"/>
      <c r="W11" s="249"/>
      <c r="X11" s="249"/>
      <c r="Y11" s="249"/>
      <c r="Z11" s="249"/>
      <c r="AA11" s="249"/>
      <c r="AB11" s="249"/>
      <c r="AC11" s="249"/>
      <c r="AD11" s="249"/>
      <c r="AE11" s="249"/>
      <c r="AF11" s="249"/>
      <c r="AG11" s="249"/>
      <c r="AH11" s="249"/>
      <c r="AI11" s="249"/>
      <c r="AJ11" s="249"/>
      <c r="AK11" s="249"/>
      <c r="AL11" s="249"/>
      <c r="AM11" s="249"/>
      <c r="AN11" s="249"/>
      <c r="AO11" s="249"/>
      <c r="AP11" s="249"/>
      <c r="AQ11" s="153"/>
    </row>
    <row r="12" spans="2:44" ht="26.25" customHeight="1">
      <c r="C12" s="273" t="s">
        <v>516</v>
      </c>
      <c r="D12" s="273"/>
      <c r="E12" s="273"/>
      <c r="F12" s="273"/>
      <c r="G12" s="273"/>
      <c r="H12" s="273"/>
      <c r="I12" s="273"/>
      <c r="J12" s="273"/>
      <c r="K12" s="273"/>
      <c r="L12" s="273"/>
      <c r="M12" s="273"/>
      <c r="N12" s="273"/>
      <c r="O12" s="273"/>
      <c r="P12" s="273"/>
      <c r="Q12" s="273"/>
      <c r="R12" s="273"/>
      <c r="S12" s="273"/>
      <c r="T12" s="273"/>
      <c r="U12" s="273"/>
      <c r="V12" s="273"/>
      <c r="W12" s="273"/>
      <c r="X12" s="273"/>
      <c r="Y12" s="273"/>
      <c r="Z12" s="273"/>
      <c r="AA12" s="273"/>
      <c r="AB12" s="273"/>
      <c r="AC12" s="273"/>
      <c r="AD12" s="273"/>
      <c r="AE12" s="273"/>
      <c r="AF12" s="273"/>
      <c r="AG12" s="273"/>
      <c r="AH12" s="273"/>
      <c r="AI12" s="273"/>
      <c r="AJ12" s="273"/>
      <c r="AK12" s="273"/>
      <c r="AL12" s="273"/>
      <c r="AM12" s="273"/>
      <c r="AN12" s="273"/>
      <c r="AO12" s="273"/>
      <c r="AP12" s="273"/>
      <c r="AQ12" s="157"/>
    </row>
    <row r="13" spans="2:44" ht="15.75" thickBot="1"/>
    <row r="14" spans="2:44" ht="59.25" customHeight="1" thickTop="1" thickBot="1">
      <c r="B14" s="274" t="s">
        <v>136</v>
      </c>
      <c r="C14" s="276" t="s">
        <v>458</v>
      </c>
      <c r="D14" s="277"/>
      <c r="E14" s="277"/>
      <c r="F14" s="277"/>
      <c r="G14" s="277"/>
      <c r="H14" s="277"/>
      <c r="I14" s="278"/>
      <c r="J14" s="276" t="s">
        <v>459</v>
      </c>
      <c r="K14" s="277"/>
      <c r="L14" s="277"/>
      <c r="M14" s="277"/>
      <c r="N14" s="277"/>
      <c r="O14" s="277"/>
      <c r="P14" s="278"/>
      <c r="Q14" s="276" t="s">
        <v>460</v>
      </c>
      <c r="R14" s="277"/>
      <c r="S14" s="277"/>
      <c r="T14" s="277"/>
      <c r="U14" s="277"/>
      <c r="V14" s="277"/>
      <c r="W14" s="278"/>
      <c r="X14" s="276" t="s">
        <v>461</v>
      </c>
      <c r="Y14" s="277"/>
      <c r="Z14" s="277"/>
      <c r="AA14" s="277"/>
      <c r="AB14" s="277"/>
      <c r="AC14" s="277"/>
      <c r="AD14" s="278"/>
      <c r="AE14" s="276" t="s">
        <v>462</v>
      </c>
      <c r="AF14" s="277"/>
      <c r="AG14" s="277"/>
      <c r="AH14" s="277"/>
      <c r="AI14" s="277"/>
      <c r="AJ14" s="277"/>
      <c r="AK14" s="278"/>
      <c r="AL14" s="276" t="s">
        <v>1</v>
      </c>
      <c r="AM14" s="277"/>
      <c r="AN14" s="277"/>
      <c r="AO14" s="277"/>
      <c r="AP14" s="277"/>
      <c r="AQ14" s="277"/>
      <c r="AR14" s="278"/>
    </row>
    <row r="15" spans="2:44" ht="16.5" thickTop="1" thickBot="1">
      <c r="B15" s="275"/>
      <c r="C15" s="14">
        <v>2017</v>
      </c>
      <c r="D15" s="14">
        <v>2018</v>
      </c>
      <c r="E15" s="14">
        <v>2019</v>
      </c>
      <c r="F15" s="14">
        <v>2020</v>
      </c>
      <c r="G15" s="14">
        <v>2021</v>
      </c>
      <c r="H15" s="14">
        <v>2022</v>
      </c>
      <c r="I15" s="14">
        <v>2023</v>
      </c>
      <c r="J15" s="14">
        <v>2017</v>
      </c>
      <c r="K15" s="14">
        <v>2018</v>
      </c>
      <c r="L15" s="14">
        <v>2019</v>
      </c>
      <c r="M15" s="14">
        <v>2020</v>
      </c>
      <c r="N15" s="14">
        <v>2021</v>
      </c>
      <c r="O15" s="14">
        <v>2022</v>
      </c>
      <c r="P15" s="14">
        <v>2023</v>
      </c>
      <c r="Q15" s="14">
        <v>2017</v>
      </c>
      <c r="R15" s="14">
        <v>2018</v>
      </c>
      <c r="S15" s="14">
        <v>2019</v>
      </c>
      <c r="T15" s="14">
        <v>2020</v>
      </c>
      <c r="U15" s="14">
        <v>2021</v>
      </c>
      <c r="V15" s="14">
        <v>2022</v>
      </c>
      <c r="W15" s="14">
        <v>2023</v>
      </c>
      <c r="X15" s="14">
        <v>2017</v>
      </c>
      <c r="Y15" s="14">
        <v>2018</v>
      </c>
      <c r="Z15" s="14">
        <v>2019</v>
      </c>
      <c r="AA15" s="14">
        <v>2020</v>
      </c>
      <c r="AB15" s="14">
        <v>2021</v>
      </c>
      <c r="AC15" s="14">
        <v>2022</v>
      </c>
      <c r="AD15" s="14">
        <v>2023</v>
      </c>
      <c r="AE15" s="14">
        <v>2017</v>
      </c>
      <c r="AF15" s="14">
        <v>2018</v>
      </c>
      <c r="AG15" s="14">
        <v>2019</v>
      </c>
      <c r="AH15" s="14">
        <v>2020</v>
      </c>
      <c r="AI15" s="14">
        <v>2021</v>
      </c>
      <c r="AJ15" s="14">
        <v>2022</v>
      </c>
      <c r="AK15" s="14">
        <v>2023</v>
      </c>
      <c r="AL15" s="14">
        <v>2017</v>
      </c>
      <c r="AM15" s="14">
        <v>2018</v>
      </c>
      <c r="AN15" s="14">
        <v>2019</v>
      </c>
      <c r="AO15" s="14">
        <v>2020</v>
      </c>
      <c r="AP15" s="14">
        <v>2021</v>
      </c>
      <c r="AQ15" s="14">
        <v>2022</v>
      </c>
      <c r="AR15" s="14">
        <v>2023</v>
      </c>
    </row>
    <row r="16" spans="2:44" ht="48" customHeight="1" thickTop="1" thickBot="1">
      <c r="B16" s="13" t="s">
        <v>155</v>
      </c>
      <c r="C16" s="17">
        <v>74</v>
      </c>
      <c r="D16" s="17">
        <v>134</v>
      </c>
      <c r="E16" s="17">
        <v>51.802596999999992</v>
      </c>
      <c r="F16" s="17">
        <v>121.751137275</v>
      </c>
      <c r="G16" s="17">
        <v>216.120440245</v>
      </c>
      <c r="H16" s="17">
        <v>664.44251144162456</v>
      </c>
      <c r="I16" s="17">
        <v>823.05434516000003</v>
      </c>
      <c r="J16" s="17">
        <v>207</v>
      </c>
      <c r="K16" s="17">
        <v>350</v>
      </c>
      <c r="L16" s="17">
        <v>250.95064288</v>
      </c>
      <c r="M16" s="17">
        <v>220.31201122770483</v>
      </c>
      <c r="N16" s="17">
        <v>321.78611121749998</v>
      </c>
      <c r="O16" s="17">
        <v>254.93655953000004</v>
      </c>
      <c r="P16" s="17">
        <v>242.59020748548701</v>
      </c>
      <c r="Q16" s="17">
        <v>95</v>
      </c>
      <c r="R16" s="17">
        <v>133</v>
      </c>
      <c r="S16" s="17">
        <v>140.69324451</v>
      </c>
      <c r="T16" s="17">
        <v>66.453902959999994</v>
      </c>
      <c r="U16" s="17">
        <v>67.860508489999987</v>
      </c>
      <c r="V16" s="17">
        <v>48.168502650000001</v>
      </c>
      <c r="W16" s="17">
        <v>53.957275934999998</v>
      </c>
      <c r="X16" s="17">
        <v>0</v>
      </c>
      <c r="Y16" s="17">
        <v>1585</v>
      </c>
      <c r="Z16" s="17">
        <v>171.04615717634687</v>
      </c>
      <c r="AA16" s="17">
        <v>24.33</v>
      </c>
      <c r="AB16" s="17">
        <v>0.7990899600000001</v>
      </c>
      <c r="AC16" s="17">
        <v>0</v>
      </c>
      <c r="AD16" s="17">
        <v>28.766999999999999</v>
      </c>
      <c r="AE16" s="17">
        <v>0</v>
      </c>
      <c r="AF16" s="17">
        <v>0</v>
      </c>
      <c r="AG16" s="17">
        <v>0</v>
      </c>
      <c r="AH16" s="17">
        <v>0</v>
      </c>
      <c r="AI16" s="17">
        <v>0</v>
      </c>
      <c r="AJ16" s="17">
        <v>0</v>
      </c>
      <c r="AK16" s="17">
        <v>0</v>
      </c>
      <c r="AL16" s="18">
        <v>376</v>
      </c>
      <c r="AM16" s="18">
        <v>2202</v>
      </c>
      <c r="AN16" s="18">
        <v>614.49264156634683</v>
      </c>
      <c r="AO16" s="18">
        <v>432.84705146270483</v>
      </c>
      <c r="AP16" s="18">
        <f t="shared" ref="AP16:AR22" si="0">AI16+AB16+U16+N16+G16</f>
        <v>606.5661499124999</v>
      </c>
      <c r="AQ16" s="18">
        <f t="shared" si="0"/>
        <v>967.54757362162468</v>
      </c>
      <c r="AR16" s="18">
        <f t="shared" si="0"/>
        <v>1148.3688285804869</v>
      </c>
    </row>
    <row r="17" spans="2:44" ht="48" customHeight="1" thickTop="1" thickBot="1">
      <c r="B17" s="13" t="s">
        <v>156</v>
      </c>
      <c r="C17" s="17">
        <v>3243</v>
      </c>
      <c r="D17" s="17">
        <v>2746</v>
      </c>
      <c r="E17" s="17">
        <v>4028.451871874478</v>
      </c>
      <c r="F17" s="17">
        <v>6045.3646173979832</v>
      </c>
      <c r="G17" s="17">
        <v>5537.8438410066792</v>
      </c>
      <c r="H17" s="17">
        <v>6635.2227381738539</v>
      </c>
      <c r="I17" s="17">
        <v>8778.43196023989</v>
      </c>
      <c r="J17" s="17">
        <v>2988</v>
      </c>
      <c r="K17" s="17">
        <v>3197</v>
      </c>
      <c r="L17" s="17">
        <v>2757.2610400280223</v>
      </c>
      <c r="M17" s="17">
        <v>2902.5235353909684</v>
      </c>
      <c r="N17" s="17">
        <v>3100.0183601601052</v>
      </c>
      <c r="O17" s="17">
        <v>3442.1828325087008</v>
      </c>
      <c r="P17" s="17">
        <v>4234.7810222236103</v>
      </c>
      <c r="Q17" s="17">
        <v>524</v>
      </c>
      <c r="R17" s="17">
        <v>536</v>
      </c>
      <c r="S17" s="17">
        <v>558.38435865598103</v>
      </c>
      <c r="T17" s="17">
        <v>319.89277196503502</v>
      </c>
      <c r="U17" s="17">
        <v>419.40344900772277</v>
      </c>
      <c r="V17" s="17">
        <v>418.77282938141178</v>
      </c>
      <c r="W17" s="17">
        <v>480.05782940141398</v>
      </c>
      <c r="X17" s="17">
        <v>0</v>
      </c>
      <c r="Y17" s="17">
        <v>0</v>
      </c>
      <c r="Z17" s="17">
        <v>0</v>
      </c>
      <c r="AA17" s="17">
        <v>0</v>
      </c>
      <c r="AB17" s="17">
        <v>0</v>
      </c>
      <c r="AC17" s="17">
        <v>0</v>
      </c>
      <c r="AD17" s="17">
        <v>25</v>
      </c>
      <c r="AE17" s="17">
        <v>0</v>
      </c>
      <c r="AF17" s="17">
        <v>0</v>
      </c>
      <c r="AG17" s="17">
        <v>0</v>
      </c>
      <c r="AH17" s="17">
        <v>0</v>
      </c>
      <c r="AI17" s="17">
        <v>0</v>
      </c>
      <c r="AJ17" s="17">
        <v>0</v>
      </c>
      <c r="AK17" s="17">
        <v>0</v>
      </c>
      <c r="AL17" s="18">
        <v>6755</v>
      </c>
      <c r="AM17" s="18">
        <v>6479</v>
      </c>
      <c r="AN17" s="18">
        <v>7344.0972705584809</v>
      </c>
      <c r="AO17" s="18">
        <v>9267.7809247539863</v>
      </c>
      <c r="AP17" s="18">
        <f t="shared" si="0"/>
        <v>9057.2656501745078</v>
      </c>
      <c r="AQ17" s="18">
        <f t="shared" si="0"/>
        <v>10496.178400063967</v>
      </c>
      <c r="AR17" s="18">
        <f t="shared" si="0"/>
        <v>13518.270811864913</v>
      </c>
    </row>
    <row r="18" spans="2:44" ht="48" customHeight="1" thickTop="1" thickBot="1">
      <c r="B18" s="13" t="s">
        <v>157</v>
      </c>
      <c r="C18" s="17">
        <v>72</v>
      </c>
      <c r="D18" s="17">
        <v>96</v>
      </c>
      <c r="E18" s="17">
        <v>100.54954492000002</v>
      </c>
      <c r="F18" s="17">
        <v>437.47415353651832</v>
      </c>
      <c r="G18" s="17">
        <v>1657.1407928494177</v>
      </c>
      <c r="H18" s="17">
        <v>7229.5186953265938</v>
      </c>
      <c r="I18" s="17">
        <v>9805.5910053015505</v>
      </c>
      <c r="J18" s="17">
        <v>50</v>
      </c>
      <c r="K18" s="17">
        <v>40</v>
      </c>
      <c r="L18" s="17">
        <v>70.820795727229125</v>
      </c>
      <c r="M18" s="17">
        <v>95.179368769999996</v>
      </c>
      <c r="N18" s="17">
        <v>84.772283972662279</v>
      </c>
      <c r="O18" s="17">
        <v>116.04470350235026</v>
      </c>
      <c r="P18" s="17">
        <v>219.31750795563701</v>
      </c>
      <c r="Q18" s="17">
        <v>254</v>
      </c>
      <c r="R18" s="17">
        <v>217</v>
      </c>
      <c r="S18" s="17">
        <v>197.92142997478601</v>
      </c>
      <c r="T18" s="17">
        <v>119.80915380886277</v>
      </c>
      <c r="U18" s="17">
        <v>82.391703703433976</v>
      </c>
      <c r="V18" s="17">
        <v>201.00412475247239</v>
      </c>
      <c r="W18" s="17">
        <v>186.05924430531701</v>
      </c>
      <c r="X18" s="17">
        <v>0</v>
      </c>
      <c r="Y18" s="17">
        <v>0</v>
      </c>
      <c r="Z18" s="17">
        <v>0</v>
      </c>
      <c r="AA18" s="17">
        <v>0</v>
      </c>
      <c r="AB18" s="17">
        <v>0</v>
      </c>
      <c r="AC18" s="17">
        <v>0</v>
      </c>
      <c r="AD18" s="17">
        <v>0</v>
      </c>
      <c r="AE18" s="17">
        <v>0</v>
      </c>
      <c r="AF18" s="17">
        <v>0</v>
      </c>
      <c r="AG18" s="17">
        <v>0</v>
      </c>
      <c r="AH18" s="17">
        <v>0</v>
      </c>
      <c r="AI18" s="17">
        <v>0</v>
      </c>
      <c r="AJ18" s="17">
        <v>0</v>
      </c>
      <c r="AK18" s="17">
        <v>0</v>
      </c>
      <c r="AL18" s="18">
        <v>376</v>
      </c>
      <c r="AM18" s="18">
        <v>353</v>
      </c>
      <c r="AN18" s="18">
        <v>369.29177062201518</v>
      </c>
      <c r="AO18" s="18">
        <v>652.4626761153811</v>
      </c>
      <c r="AP18" s="18">
        <f t="shared" si="0"/>
        <v>1824.3047805255139</v>
      </c>
      <c r="AQ18" s="18">
        <f t="shared" si="0"/>
        <v>7546.567523581416</v>
      </c>
      <c r="AR18" s="18">
        <f t="shared" si="0"/>
        <v>10210.967757562505</v>
      </c>
    </row>
    <row r="19" spans="2:44" ht="48" customHeight="1" thickTop="1" thickBot="1">
      <c r="B19" s="13" t="s">
        <v>158</v>
      </c>
      <c r="C19" s="17">
        <v>0</v>
      </c>
      <c r="D19" s="17">
        <v>0</v>
      </c>
      <c r="E19" s="17">
        <v>0</v>
      </c>
      <c r="F19" s="17">
        <v>0</v>
      </c>
      <c r="G19" s="17">
        <v>0</v>
      </c>
      <c r="H19" s="17">
        <v>0</v>
      </c>
      <c r="I19" s="17">
        <v>0</v>
      </c>
      <c r="J19" s="17">
        <v>0</v>
      </c>
      <c r="K19" s="17">
        <v>0</v>
      </c>
      <c r="L19" s="17">
        <v>0</v>
      </c>
      <c r="M19" s="17">
        <v>0</v>
      </c>
      <c r="N19" s="17">
        <v>0</v>
      </c>
      <c r="O19" s="17">
        <v>0</v>
      </c>
      <c r="P19" s="17">
        <v>0</v>
      </c>
      <c r="Q19" s="17">
        <v>3</v>
      </c>
      <c r="R19" s="17">
        <v>14</v>
      </c>
      <c r="S19" s="17">
        <v>14.054</v>
      </c>
      <c r="T19" s="17">
        <v>0</v>
      </c>
      <c r="U19" s="17">
        <v>0</v>
      </c>
      <c r="V19" s="17">
        <v>0</v>
      </c>
      <c r="W19" s="17">
        <v>0</v>
      </c>
      <c r="X19" s="17">
        <v>0</v>
      </c>
      <c r="Y19" s="17">
        <v>0</v>
      </c>
      <c r="Z19" s="17">
        <v>0</v>
      </c>
      <c r="AA19" s="17">
        <v>0</v>
      </c>
      <c r="AB19" s="17">
        <v>0</v>
      </c>
      <c r="AC19" s="17">
        <v>0</v>
      </c>
      <c r="AD19" s="17">
        <v>0</v>
      </c>
      <c r="AE19" s="17">
        <v>0</v>
      </c>
      <c r="AF19" s="17">
        <v>0</v>
      </c>
      <c r="AG19" s="17">
        <v>0</v>
      </c>
      <c r="AH19" s="17">
        <v>0</v>
      </c>
      <c r="AI19" s="17">
        <v>0</v>
      </c>
      <c r="AJ19" s="17">
        <v>0</v>
      </c>
      <c r="AK19" s="17">
        <v>0</v>
      </c>
      <c r="AL19" s="18">
        <v>3</v>
      </c>
      <c r="AM19" s="18">
        <v>14</v>
      </c>
      <c r="AN19" s="18">
        <v>14.054</v>
      </c>
      <c r="AO19" s="18">
        <v>0</v>
      </c>
      <c r="AP19" s="18">
        <f t="shared" si="0"/>
        <v>0</v>
      </c>
      <c r="AQ19" s="18">
        <f t="shared" si="0"/>
        <v>0</v>
      </c>
      <c r="AR19" s="18">
        <f t="shared" si="0"/>
        <v>0</v>
      </c>
    </row>
    <row r="20" spans="2:44" ht="75.75" customHeight="1" thickTop="1" thickBot="1">
      <c r="B20" s="38" t="s">
        <v>159</v>
      </c>
      <c r="C20" s="17">
        <v>32</v>
      </c>
      <c r="D20" s="17">
        <v>40</v>
      </c>
      <c r="E20" s="17">
        <v>49.185675233595376</v>
      </c>
      <c r="F20" s="17">
        <v>39.688822000000002</v>
      </c>
      <c r="G20" s="17">
        <v>61.812008809920577</v>
      </c>
      <c r="H20" s="17">
        <v>112.58840373</v>
      </c>
      <c r="I20" s="17">
        <v>154.88321741629201</v>
      </c>
      <c r="J20" s="17">
        <v>752</v>
      </c>
      <c r="K20" s="17">
        <v>754</v>
      </c>
      <c r="L20" s="17">
        <v>649.00956712000004</v>
      </c>
      <c r="M20" s="17">
        <v>544.37284208373683</v>
      </c>
      <c r="N20" s="17">
        <v>651.58527464000008</v>
      </c>
      <c r="O20" s="17">
        <v>620.26356870636869</v>
      </c>
      <c r="P20" s="17">
        <v>630.48480266570004</v>
      </c>
      <c r="Q20" s="17">
        <v>137</v>
      </c>
      <c r="R20" s="17">
        <v>154</v>
      </c>
      <c r="S20" s="17">
        <v>142.24054233000004</v>
      </c>
      <c r="T20" s="17">
        <v>65.809010958999991</v>
      </c>
      <c r="U20" s="17">
        <v>69.310321489999993</v>
      </c>
      <c r="V20" s="17">
        <v>0</v>
      </c>
      <c r="W20" s="17">
        <v>78.095598370000005</v>
      </c>
      <c r="X20" s="17">
        <v>0</v>
      </c>
      <c r="Y20" s="17">
        <v>0</v>
      </c>
      <c r="Z20" s="17">
        <v>0</v>
      </c>
      <c r="AA20" s="17">
        <v>0</v>
      </c>
      <c r="AB20" s="17">
        <v>0</v>
      </c>
      <c r="AC20" s="17">
        <v>0</v>
      </c>
      <c r="AD20" s="17">
        <v>0</v>
      </c>
      <c r="AE20" s="17">
        <v>4</v>
      </c>
      <c r="AF20" s="17">
        <v>1</v>
      </c>
      <c r="AG20" s="17">
        <v>0</v>
      </c>
      <c r="AH20" s="17">
        <v>23.293781780000003</v>
      </c>
      <c r="AI20" s="17">
        <v>46.177517133736849</v>
      </c>
      <c r="AJ20" s="17">
        <v>57.062527639999999</v>
      </c>
      <c r="AK20" s="17">
        <v>72.020923610099999</v>
      </c>
      <c r="AL20" s="18">
        <v>925</v>
      </c>
      <c r="AM20" s="18">
        <v>949</v>
      </c>
      <c r="AN20" s="18">
        <v>840.43578468359544</v>
      </c>
      <c r="AO20" s="18">
        <v>673.16445682273672</v>
      </c>
      <c r="AP20" s="18">
        <f t="shared" si="0"/>
        <v>828.8851220736575</v>
      </c>
      <c r="AQ20" s="18">
        <f t="shared" si="0"/>
        <v>789.91450007636865</v>
      </c>
      <c r="AR20" s="18">
        <f t="shared" si="0"/>
        <v>935.48454206209215</v>
      </c>
    </row>
    <row r="21" spans="2:44" ht="48" customHeight="1" thickTop="1" thickBot="1">
      <c r="B21" s="13" t="s">
        <v>160</v>
      </c>
      <c r="C21" s="17">
        <v>1951</v>
      </c>
      <c r="D21" s="17">
        <v>1593</v>
      </c>
      <c r="E21" s="17">
        <v>1672.0505306300001</v>
      </c>
      <c r="F21" s="17">
        <v>1942.5821920800001</v>
      </c>
      <c r="G21" s="17">
        <v>1764.2594960692013</v>
      </c>
      <c r="H21" s="17">
        <v>1707.4357856407994</v>
      </c>
      <c r="I21" s="17">
        <v>1363.0528489599999</v>
      </c>
      <c r="J21" s="17">
        <v>622</v>
      </c>
      <c r="K21" s="17">
        <v>498</v>
      </c>
      <c r="L21" s="17">
        <v>468.46417972999996</v>
      </c>
      <c r="M21" s="17">
        <v>1531.4006033378339</v>
      </c>
      <c r="N21" s="17">
        <v>1449.3757439599756</v>
      </c>
      <c r="O21" s="17">
        <v>1353.2150829931268</v>
      </c>
      <c r="P21" s="17">
        <v>1260.80433741978</v>
      </c>
      <c r="Q21" s="17">
        <v>417</v>
      </c>
      <c r="R21" s="17">
        <v>342</v>
      </c>
      <c r="S21" s="17">
        <v>325.93441300000001</v>
      </c>
      <c r="T21" s="17">
        <v>33.754828000000003</v>
      </c>
      <c r="U21" s="17">
        <v>37.739144000000003</v>
      </c>
      <c r="V21" s="17">
        <v>105.97267131999999</v>
      </c>
      <c r="W21" s="17">
        <v>27.175000000000001</v>
      </c>
      <c r="X21" s="17">
        <v>0</v>
      </c>
      <c r="Y21" s="17">
        <v>0</v>
      </c>
      <c r="Z21" s="17">
        <v>0</v>
      </c>
      <c r="AA21" s="17">
        <v>0</v>
      </c>
      <c r="AB21" s="17">
        <v>0</v>
      </c>
      <c r="AC21" s="17">
        <v>0</v>
      </c>
      <c r="AD21" s="17">
        <v>0</v>
      </c>
      <c r="AE21" s="17">
        <v>57</v>
      </c>
      <c r="AF21" s="17">
        <v>0</v>
      </c>
      <c r="AG21" s="17">
        <v>0</v>
      </c>
      <c r="AH21" s="17">
        <v>0</v>
      </c>
      <c r="AI21" s="17">
        <v>0</v>
      </c>
      <c r="AJ21" s="17">
        <v>0</v>
      </c>
      <c r="AK21" s="17">
        <v>0</v>
      </c>
      <c r="AL21" s="18">
        <v>3047</v>
      </c>
      <c r="AM21" s="18">
        <v>2433</v>
      </c>
      <c r="AN21" s="18">
        <v>2466.4491233600002</v>
      </c>
      <c r="AO21" s="18">
        <v>3507.7376234178341</v>
      </c>
      <c r="AP21" s="18">
        <f t="shared" si="0"/>
        <v>3251.3743840291768</v>
      </c>
      <c r="AQ21" s="18">
        <f t="shared" si="0"/>
        <v>3166.6235399539264</v>
      </c>
      <c r="AR21" s="18">
        <f t="shared" si="0"/>
        <v>2651.0321863797799</v>
      </c>
    </row>
    <row r="22" spans="2:44" ht="48" customHeight="1" thickTop="1" thickBot="1">
      <c r="B22" s="13" t="s">
        <v>161</v>
      </c>
      <c r="C22" s="143">
        <v>5372</v>
      </c>
      <c r="D22" s="143">
        <f t="shared" ref="D22:I22" si="1">SUM(D16:D21)</f>
        <v>4609</v>
      </c>
      <c r="E22" s="143">
        <f t="shared" si="1"/>
        <v>5902.0402196580735</v>
      </c>
      <c r="F22" s="143">
        <f t="shared" si="1"/>
        <v>8586.8609222895011</v>
      </c>
      <c r="G22" s="143">
        <f t="shared" si="1"/>
        <v>9237.1765789802193</v>
      </c>
      <c r="H22" s="143">
        <f t="shared" si="1"/>
        <v>16349.208134312872</v>
      </c>
      <c r="I22" s="143">
        <f t="shared" si="1"/>
        <v>20925.013377077732</v>
      </c>
      <c r="J22" s="143">
        <f t="shared" ref="J22:AK22" si="2">SUM(J16:J21)</f>
        <v>4619</v>
      </c>
      <c r="K22" s="143">
        <f t="shared" si="2"/>
        <v>4839</v>
      </c>
      <c r="L22" s="143">
        <f t="shared" si="2"/>
        <v>4196.5062254852519</v>
      </c>
      <c r="M22" s="143">
        <f t="shared" si="2"/>
        <v>5293.7883608102438</v>
      </c>
      <c r="N22" s="143">
        <f t="shared" si="2"/>
        <v>5607.5377739502437</v>
      </c>
      <c r="O22" s="143">
        <f t="shared" si="2"/>
        <v>5786.6427472405467</v>
      </c>
      <c r="P22" s="143">
        <f t="shared" si="2"/>
        <v>6587.9778777502142</v>
      </c>
      <c r="Q22" s="143">
        <f t="shared" si="2"/>
        <v>1430</v>
      </c>
      <c r="R22" s="143">
        <f t="shared" si="2"/>
        <v>1396</v>
      </c>
      <c r="S22" s="143">
        <f t="shared" si="2"/>
        <v>1379.2279884707671</v>
      </c>
      <c r="T22" s="143">
        <f t="shared" si="2"/>
        <v>605.71966769289781</v>
      </c>
      <c r="U22" s="143">
        <f t="shared" si="2"/>
        <v>676.70512669115669</v>
      </c>
      <c r="V22" s="143">
        <f t="shared" si="2"/>
        <v>773.91812810388421</v>
      </c>
      <c r="W22" s="143">
        <f t="shared" si="2"/>
        <v>825.34494801173105</v>
      </c>
      <c r="X22" s="143">
        <f t="shared" si="2"/>
        <v>0</v>
      </c>
      <c r="Y22" s="143">
        <f t="shared" si="2"/>
        <v>1585</v>
      </c>
      <c r="Z22" s="143">
        <f t="shared" si="2"/>
        <v>171.04615717634687</v>
      </c>
      <c r="AA22" s="143">
        <f t="shared" si="2"/>
        <v>24.33</v>
      </c>
      <c r="AB22" s="143">
        <f t="shared" si="2"/>
        <v>0.7990899600000001</v>
      </c>
      <c r="AC22" s="143">
        <f t="shared" si="2"/>
        <v>0</v>
      </c>
      <c r="AD22" s="143">
        <f t="shared" si="2"/>
        <v>53.766999999999996</v>
      </c>
      <c r="AE22" s="143">
        <f t="shared" si="2"/>
        <v>61</v>
      </c>
      <c r="AF22" s="143">
        <f t="shared" si="2"/>
        <v>1</v>
      </c>
      <c r="AG22" s="143">
        <f>SUM(AG16:AG21)</f>
        <v>0</v>
      </c>
      <c r="AH22" s="143">
        <f t="shared" si="2"/>
        <v>23.293781780000003</v>
      </c>
      <c r="AI22" s="143">
        <f t="shared" si="2"/>
        <v>46.177517133736849</v>
      </c>
      <c r="AJ22" s="143">
        <f t="shared" si="2"/>
        <v>57.062527639999999</v>
      </c>
      <c r="AK22" s="143">
        <f t="shared" si="2"/>
        <v>72.020923610099999</v>
      </c>
      <c r="AL22" s="143">
        <v>11482</v>
      </c>
      <c r="AM22" s="143">
        <v>12430</v>
      </c>
      <c r="AN22" s="143">
        <v>11648.820590790439</v>
      </c>
      <c r="AO22" s="143">
        <v>14533.992732572642</v>
      </c>
      <c r="AP22" s="143">
        <f t="shared" si="0"/>
        <v>15568.396086715356</v>
      </c>
      <c r="AQ22" s="143">
        <f t="shared" si="0"/>
        <v>22966.831537297301</v>
      </c>
      <c r="AR22" s="143">
        <f t="shared" si="0"/>
        <v>28464.124126449777</v>
      </c>
    </row>
    <row r="23" spans="2:44" ht="16.5" thickTop="1" thickBot="1"/>
    <row r="24" spans="2:44" ht="15.75" thickTop="1">
      <c r="B24" s="269" t="s">
        <v>296</v>
      </c>
      <c r="C24" s="269"/>
      <c r="D24" s="269"/>
      <c r="E24" s="269"/>
      <c r="F24" s="269"/>
      <c r="G24" s="269"/>
      <c r="H24" s="269"/>
      <c r="I24" s="269"/>
      <c r="J24" s="269"/>
      <c r="K24" s="269"/>
      <c r="L24" s="269"/>
      <c r="AB24" s="271" t="s">
        <v>297</v>
      </c>
      <c r="AC24" s="271"/>
      <c r="AD24" s="271"/>
      <c r="AE24" s="271"/>
      <c r="AF24" s="271"/>
      <c r="AG24" s="271"/>
      <c r="AH24" s="271"/>
      <c r="AI24" s="271"/>
      <c r="AJ24" s="271"/>
      <c r="AK24" s="271"/>
      <c r="AL24" s="271"/>
      <c r="AM24" s="271"/>
      <c r="AN24" s="271"/>
      <c r="AO24" s="271"/>
      <c r="AP24" s="271"/>
      <c r="AQ24" s="156"/>
    </row>
    <row r="25" spans="2:44">
      <c r="B25" s="270"/>
      <c r="C25" s="270"/>
      <c r="D25" s="270"/>
      <c r="E25" s="270"/>
      <c r="F25" s="270"/>
      <c r="G25" s="270"/>
      <c r="H25" s="270"/>
      <c r="I25" s="270"/>
      <c r="J25" s="270"/>
      <c r="K25" s="270"/>
      <c r="L25" s="270"/>
      <c r="AB25" s="272"/>
      <c r="AC25" s="272"/>
      <c r="AD25" s="272"/>
      <c r="AE25" s="272"/>
      <c r="AF25" s="272"/>
      <c r="AG25" s="272"/>
      <c r="AH25" s="272"/>
      <c r="AI25" s="272"/>
      <c r="AJ25" s="272"/>
      <c r="AK25" s="272"/>
      <c r="AL25" s="272"/>
      <c r="AM25" s="272"/>
      <c r="AN25" s="272"/>
      <c r="AO25" s="272"/>
      <c r="AP25" s="272"/>
      <c r="AQ25" s="156"/>
    </row>
  </sheetData>
  <protectedRanges>
    <protectedRange sqref="H16:I21" name="سنوي جدول 25"/>
    <protectedRange sqref="O16:P21" name="سنوي جدول 25_1"/>
    <protectedRange sqref="V16:W21" name="سنوي جدول 25_2"/>
    <protectedRange sqref="AC16:AD21" name="سنوي جدول 25_3"/>
    <protectedRange sqref="AJ16:AK21" name="سنوي جدول 25_4"/>
  </protectedRanges>
  <mergeCells count="11">
    <mergeCell ref="B24:L25"/>
    <mergeCell ref="AB24:AP25"/>
    <mergeCell ref="C11:AP11"/>
    <mergeCell ref="C12:AP12"/>
    <mergeCell ref="B14:B15"/>
    <mergeCell ref="AL14:AR14"/>
    <mergeCell ref="C14:I14"/>
    <mergeCell ref="J14:P14"/>
    <mergeCell ref="Q14:W14"/>
    <mergeCell ref="X14:AD14"/>
    <mergeCell ref="AE14:AK14"/>
  </mergeCells>
  <pageMargins left="0.7" right="0.7" top="0.75" bottom="0.75" header="0.3" footer="0.3"/>
  <pageSetup paperSize="9" orientation="portrait" r:id="rId1"/>
  <headerFooter>
    <oddFooter>&amp;C&amp;1#&amp;"Calibri"&amp;10&amp;K000000Internal - داخلي</oddFooter>
  </headerFooter>
  <drawing r:id="rId2"/>
  <legacy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autoPageBreaks="0"/>
  </sheetPr>
  <dimension ref="C11:Q26"/>
  <sheetViews>
    <sheetView showGridLines="0" showRowColHeaders="0" rightToLeft="1" tabSelected="1" showWhiteSpace="0" topLeftCell="A11" zoomScale="110" zoomScaleNormal="110" workbookViewId="0">
      <selection activeCell="K24" sqref="K24"/>
    </sheetView>
  </sheetViews>
  <sheetFormatPr defaultColWidth="8.85546875" defaultRowHeight="15"/>
  <cols>
    <col min="1" max="1" width="8.85546875" style="42" customWidth="1"/>
    <col min="2" max="2" width="28.140625" style="42" customWidth="1"/>
    <col min="3" max="4" width="13.42578125" style="42" customWidth="1"/>
    <col min="5" max="6" width="14.5703125" style="42" customWidth="1"/>
    <col min="7" max="10" width="13.42578125" style="42" customWidth="1"/>
    <col min="11" max="17" width="9.42578125" style="42" customWidth="1"/>
    <col min="18" max="16384" width="8.85546875" style="42"/>
  </cols>
  <sheetData>
    <row r="11" spans="3:11" ht="26.25">
      <c r="C11" s="230" t="s">
        <v>463</v>
      </c>
      <c r="D11" s="230"/>
      <c r="E11" s="230"/>
      <c r="F11" s="230"/>
      <c r="G11" s="230"/>
      <c r="H11" s="230"/>
      <c r="I11" s="230"/>
      <c r="J11" s="230"/>
      <c r="K11" s="132"/>
    </row>
    <row r="12" spans="3:11" ht="27" thickBot="1">
      <c r="C12" s="231" t="s">
        <v>464</v>
      </c>
      <c r="D12" s="231"/>
      <c r="E12" s="231"/>
      <c r="F12" s="231"/>
      <c r="G12" s="231"/>
      <c r="H12" s="231"/>
      <c r="I12" s="231"/>
      <c r="J12" s="231"/>
      <c r="K12" s="133"/>
    </row>
    <row r="13" spans="3:11" ht="91.5" thickTop="1" thickBot="1">
      <c r="C13" s="110" t="s">
        <v>212</v>
      </c>
      <c r="D13" s="110" t="s">
        <v>211</v>
      </c>
      <c r="E13" s="110" t="s">
        <v>210</v>
      </c>
      <c r="F13" s="110" t="s">
        <v>209</v>
      </c>
      <c r="G13" s="110" t="s">
        <v>208</v>
      </c>
      <c r="H13" s="110" t="s">
        <v>207</v>
      </c>
      <c r="I13" s="110" t="s">
        <v>206</v>
      </c>
      <c r="J13" s="111" t="s">
        <v>1</v>
      </c>
    </row>
    <row r="14" spans="3:11" ht="16.5" thickTop="1" thickBot="1">
      <c r="C14" s="131" t="s">
        <v>256</v>
      </c>
      <c r="D14" s="138">
        <v>805</v>
      </c>
      <c r="E14" s="138">
        <v>23</v>
      </c>
      <c r="F14" s="138">
        <v>1</v>
      </c>
      <c r="G14" s="138">
        <v>6</v>
      </c>
      <c r="H14" s="138">
        <v>7</v>
      </c>
      <c r="I14" s="138">
        <v>79</v>
      </c>
      <c r="J14" s="144">
        <f t="shared" ref="J14:J23" si="0">SUM(D14:I14)</f>
        <v>921</v>
      </c>
    </row>
    <row r="15" spans="3:11" ht="16.5" thickTop="1" thickBot="1">
      <c r="C15" s="131" t="s">
        <v>257</v>
      </c>
      <c r="D15" s="138">
        <v>986</v>
      </c>
      <c r="E15" s="138">
        <v>12</v>
      </c>
      <c r="F15" s="138">
        <v>5</v>
      </c>
      <c r="G15" s="138">
        <v>15</v>
      </c>
      <c r="H15" s="138">
        <v>22</v>
      </c>
      <c r="I15" s="138">
        <v>80</v>
      </c>
      <c r="J15" s="144">
        <f t="shared" si="0"/>
        <v>1120</v>
      </c>
    </row>
    <row r="16" spans="3:11" ht="16.5" thickTop="1" thickBot="1">
      <c r="C16" s="131" t="s">
        <v>258</v>
      </c>
      <c r="D16" s="138">
        <v>1021</v>
      </c>
      <c r="E16" s="138">
        <v>35</v>
      </c>
      <c r="F16" s="138">
        <v>2</v>
      </c>
      <c r="G16" s="138">
        <v>10</v>
      </c>
      <c r="H16" s="138">
        <v>4</v>
      </c>
      <c r="I16" s="138">
        <v>84</v>
      </c>
      <c r="J16" s="144">
        <f t="shared" si="0"/>
        <v>1156</v>
      </c>
    </row>
    <row r="17" spans="3:17" ht="16.5" thickTop="1" thickBot="1">
      <c r="C17" s="131" t="s">
        <v>259</v>
      </c>
      <c r="D17" s="138">
        <v>1050</v>
      </c>
      <c r="E17" s="138">
        <v>29</v>
      </c>
      <c r="F17" s="138">
        <v>1</v>
      </c>
      <c r="G17" s="138">
        <v>5</v>
      </c>
      <c r="H17" s="138">
        <v>4</v>
      </c>
      <c r="I17" s="138">
        <v>83</v>
      </c>
      <c r="J17" s="144">
        <f t="shared" si="0"/>
        <v>1172</v>
      </c>
    </row>
    <row r="18" spans="3:17" ht="16.5" thickTop="1" thickBot="1">
      <c r="C18" s="131" t="s">
        <v>260</v>
      </c>
      <c r="D18" s="138">
        <v>1009</v>
      </c>
      <c r="E18" s="138">
        <v>15</v>
      </c>
      <c r="F18" s="138">
        <v>2</v>
      </c>
      <c r="G18" s="138">
        <v>12</v>
      </c>
      <c r="H18" s="138">
        <v>1</v>
      </c>
      <c r="I18" s="138">
        <v>83</v>
      </c>
      <c r="J18" s="144">
        <f t="shared" si="0"/>
        <v>1122</v>
      </c>
    </row>
    <row r="19" spans="3:17" ht="16.5" thickTop="1" thickBot="1">
      <c r="C19" s="131" t="s">
        <v>261</v>
      </c>
      <c r="D19" s="138">
        <v>999</v>
      </c>
      <c r="E19" s="138">
        <v>11</v>
      </c>
      <c r="F19" s="138">
        <v>1</v>
      </c>
      <c r="G19" s="138">
        <v>5</v>
      </c>
      <c r="H19" s="138">
        <v>0</v>
      </c>
      <c r="I19" s="138">
        <v>83</v>
      </c>
      <c r="J19" s="144">
        <f t="shared" si="0"/>
        <v>1099</v>
      </c>
    </row>
    <row r="20" spans="3:17" ht="16.5" thickTop="1" thickBot="1">
      <c r="C20" s="131" t="s">
        <v>262</v>
      </c>
      <c r="D20" s="138">
        <v>1025</v>
      </c>
      <c r="E20" s="138">
        <v>26</v>
      </c>
      <c r="F20" s="138">
        <v>0</v>
      </c>
      <c r="G20" s="138">
        <v>4</v>
      </c>
      <c r="H20" s="138">
        <v>1</v>
      </c>
      <c r="I20" s="138">
        <v>82</v>
      </c>
      <c r="J20" s="144">
        <f t="shared" si="0"/>
        <v>1138</v>
      </c>
    </row>
    <row r="21" spans="3:17" ht="16.5" thickTop="1" thickBot="1">
      <c r="C21" s="131" t="s">
        <v>263</v>
      </c>
      <c r="D21" s="138">
        <v>1098</v>
      </c>
      <c r="E21" s="138">
        <v>16</v>
      </c>
      <c r="F21" s="138">
        <v>1</v>
      </c>
      <c r="G21" s="138">
        <v>2</v>
      </c>
      <c r="H21" s="138">
        <v>0</v>
      </c>
      <c r="I21" s="138">
        <v>82</v>
      </c>
      <c r="J21" s="144">
        <f t="shared" si="0"/>
        <v>1199</v>
      </c>
    </row>
    <row r="22" spans="3:17" ht="16.5" thickTop="1" thickBot="1">
      <c r="C22" s="131" t="s">
        <v>84</v>
      </c>
      <c r="D22" s="138">
        <v>1166</v>
      </c>
      <c r="E22" s="138">
        <v>9</v>
      </c>
      <c r="F22" s="138">
        <v>0</v>
      </c>
      <c r="G22" s="138">
        <v>1</v>
      </c>
      <c r="H22" s="138">
        <v>5</v>
      </c>
      <c r="I22" s="138">
        <v>86</v>
      </c>
      <c r="J22" s="144">
        <f t="shared" si="0"/>
        <v>1267</v>
      </c>
    </row>
    <row r="23" spans="3:17" ht="16.5" thickTop="1" thickBot="1">
      <c r="C23" s="131" t="s">
        <v>288</v>
      </c>
      <c r="D23" s="138">
        <v>1196</v>
      </c>
      <c r="E23" s="138">
        <v>74</v>
      </c>
      <c r="F23" s="138">
        <v>0</v>
      </c>
      <c r="G23" s="138">
        <v>5</v>
      </c>
      <c r="H23" s="138">
        <v>9</v>
      </c>
      <c r="I23" s="138">
        <v>94</v>
      </c>
      <c r="J23" s="144">
        <f t="shared" si="0"/>
        <v>1378</v>
      </c>
      <c r="L23" s="47"/>
      <c r="M23" s="47"/>
      <c r="N23" s="47"/>
      <c r="O23" s="47"/>
      <c r="P23" s="47"/>
      <c r="Q23" s="47"/>
    </row>
    <row r="24" spans="3:17" ht="16.5" thickTop="1" thickBot="1">
      <c r="C24" s="131" t="s">
        <v>370</v>
      </c>
      <c r="D24" s="138">
        <v>1360</v>
      </c>
      <c r="E24" s="138">
        <v>56</v>
      </c>
      <c r="F24" s="138">
        <v>0</v>
      </c>
      <c r="G24" s="138">
        <v>2</v>
      </c>
      <c r="H24" s="138">
        <v>2</v>
      </c>
      <c r="I24" s="138">
        <v>103</v>
      </c>
      <c r="J24" s="144">
        <f>SUM(D24:I24)</f>
        <v>1523</v>
      </c>
      <c r="K24" s="47"/>
      <c r="L24" s="47"/>
      <c r="M24" s="47"/>
      <c r="N24" s="47"/>
      <c r="O24" s="47"/>
      <c r="P24" s="47"/>
      <c r="Q24" s="47"/>
    </row>
    <row r="25" spans="3:17" ht="16.5" thickTop="1" thickBot="1">
      <c r="C25" s="131">
        <v>2023</v>
      </c>
      <c r="D25" s="138">
        <v>1510</v>
      </c>
      <c r="E25" s="138">
        <v>65</v>
      </c>
      <c r="F25" s="138">
        <v>0</v>
      </c>
      <c r="G25" s="138">
        <v>8</v>
      </c>
      <c r="H25" s="138">
        <v>4</v>
      </c>
      <c r="I25" s="138">
        <v>117</v>
      </c>
      <c r="J25" s="144">
        <f>SUM(D25:I25)</f>
        <v>1704</v>
      </c>
      <c r="K25" s="47"/>
      <c r="L25" s="47"/>
      <c r="M25" s="47"/>
      <c r="N25" s="47"/>
      <c r="O25" s="47"/>
      <c r="P25" s="47"/>
      <c r="Q25" s="47"/>
    </row>
    <row r="26" spans="3:17" ht="15.75" thickTop="1">
      <c r="E26" s="47"/>
      <c r="F26" s="47"/>
      <c r="G26" s="47"/>
      <c r="H26" s="47"/>
      <c r="I26" s="47"/>
      <c r="J26" s="47"/>
      <c r="K26" s="47"/>
      <c r="L26" s="47"/>
      <c r="M26" s="47"/>
      <c r="N26" s="47"/>
      <c r="O26" s="47"/>
      <c r="P26" s="47"/>
      <c r="Q26" s="47"/>
    </row>
  </sheetData>
  <mergeCells count="2">
    <mergeCell ref="C11:J11"/>
    <mergeCell ref="C12:J12"/>
  </mergeCells>
  <pageMargins left="0.7" right="0.7" top="0.75" bottom="0.75" header="0.3" footer="0.3"/>
  <pageSetup paperSize="9" orientation="portrait" r:id="rId1"/>
  <headerFooter>
    <oddFooter>&amp;C&amp;1#&amp;"Calibri"&amp;10&amp;K000000Internal - داخلي</oddFooter>
  </headerFooter>
  <ignoredErrors>
    <ignoredError sqref="J25" formulaRange="1"/>
  </ignoredError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autoPageBreaks="0"/>
  </sheetPr>
  <dimension ref="A11:AR48"/>
  <sheetViews>
    <sheetView showGridLines="0" showRowColHeaders="0" rightToLeft="1" topLeftCell="G10" zoomScale="70" zoomScaleNormal="70" workbookViewId="0">
      <selection activeCell="AH39" sqref="AH39"/>
    </sheetView>
  </sheetViews>
  <sheetFormatPr defaultColWidth="8.85546875" defaultRowHeight="15"/>
  <cols>
    <col min="1" max="1" width="8.85546875" style="82"/>
    <col min="2" max="2" width="20.42578125" style="82" customWidth="1"/>
    <col min="3" max="3" width="11.28515625" style="82" bestFit="1" customWidth="1"/>
    <col min="4" max="4" width="11.5703125" style="82" bestFit="1" customWidth="1"/>
    <col min="5" max="5" width="11" style="82" bestFit="1" customWidth="1"/>
    <col min="6" max="6" width="11.28515625" style="82" bestFit="1" customWidth="1"/>
    <col min="7" max="7" width="11.5703125" style="82" bestFit="1" customWidth="1"/>
    <col min="8" max="8" width="10.85546875" style="82" bestFit="1" customWidth="1"/>
    <col min="9" max="9" width="11.5703125" style="82" bestFit="1" customWidth="1"/>
    <col min="10" max="10" width="11" style="82" bestFit="1" customWidth="1"/>
    <col min="11" max="12" width="10.28515625" style="82" bestFit="1" customWidth="1"/>
    <col min="13" max="14" width="11" style="82" bestFit="1" customWidth="1"/>
    <col min="15" max="15" width="11.5703125" style="82" bestFit="1" customWidth="1"/>
    <col min="16" max="16" width="11" style="82" bestFit="1" customWidth="1"/>
    <col min="17" max="17" width="9.28515625" style="82" bestFit="1" customWidth="1"/>
    <col min="18" max="18" width="9" style="82" bestFit="1" customWidth="1"/>
    <col min="19" max="19" width="9.28515625" style="82" bestFit="1" customWidth="1"/>
    <col min="20" max="20" width="9" style="82" bestFit="1" customWidth="1"/>
    <col min="21" max="22" width="9.28515625" style="82" bestFit="1" customWidth="1"/>
    <col min="23" max="23" width="8.7109375" style="82" bestFit="1" customWidth="1"/>
    <col min="24" max="25" width="9.28515625" style="82" bestFit="1" customWidth="1"/>
    <col min="26" max="26" width="8.7109375" style="82" bestFit="1" customWidth="1"/>
    <col min="27" max="27" width="9" style="82" bestFit="1" customWidth="1"/>
    <col min="28" max="28" width="8.42578125" style="82" bestFit="1" customWidth="1"/>
    <col min="29" max="29" width="9" style="82" bestFit="1" customWidth="1"/>
    <col min="30" max="30" width="10.85546875" style="82" bestFit="1" customWidth="1"/>
    <col min="31" max="32" width="7.42578125" style="82" bestFit="1" customWidth="1"/>
    <col min="33" max="33" width="7.7109375" style="82" bestFit="1" customWidth="1"/>
    <col min="34" max="35" width="8.7109375" style="82" bestFit="1" customWidth="1"/>
    <col min="36" max="36" width="9.28515625" style="82" bestFit="1" customWidth="1"/>
    <col min="37" max="37" width="9" style="82" customWidth="1"/>
    <col min="38" max="38" width="10.28515625" style="82" bestFit="1" customWidth="1"/>
    <col min="39" max="40" width="11" style="82" bestFit="1" customWidth="1"/>
    <col min="41" max="41" width="11.28515625" style="82" bestFit="1" customWidth="1"/>
    <col min="42" max="42" width="11.5703125" style="82" bestFit="1" customWidth="1"/>
    <col min="43" max="43" width="11.85546875" style="82" bestFit="1" customWidth="1"/>
    <col min="44" max="44" width="12.28515625" style="82" bestFit="1" customWidth="1"/>
    <col min="45" max="16384" width="8.85546875" style="82"/>
  </cols>
  <sheetData>
    <row r="11" spans="2:44" ht="26.25">
      <c r="D11" s="249" t="s">
        <v>517</v>
      </c>
      <c r="E11" s="249"/>
      <c r="F11" s="249"/>
      <c r="G11" s="249"/>
      <c r="H11" s="249"/>
      <c r="I11" s="249"/>
      <c r="J11" s="249"/>
      <c r="K11" s="249"/>
      <c r="L11" s="249"/>
      <c r="M11" s="249"/>
      <c r="N11" s="249"/>
      <c r="O11" s="249"/>
      <c r="P11" s="249"/>
      <c r="Q11" s="249"/>
      <c r="R11" s="249"/>
      <c r="S11" s="249"/>
      <c r="T11" s="249"/>
      <c r="U11" s="249"/>
      <c r="V11" s="249"/>
      <c r="W11" s="249"/>
      <c r="X11" s="249"/>
      <c r="Y11" s="249"/>
      <c r="Z11" s="249"/>
      <c r="AA11" s="249"/>
      <c r="AB11" s="249"/>
      <c r="AC11" s="249"/>
      <c r="AD11" s="249"/>
      <c r="AE11" s="249"/>
      <c r="AF11" s="249"/>
      <c r="AG11" s="249"/>
      <c r="AH11" s="249"/>
      <c r="AI11" s="249"/>
      <c r="AJ11" s="249"/>
      <c r="AK11" s="249"/>
      <c r="AL11" s="249"/>
      <c r="AM11" s="249"/>
      <c r="AN11" s="249"/>
      <c r="AO11" s="249"/>
      <c r="AP11" s="249"/>
    </row>
    <row r="12" spans="2:44" ht="26.25" customHeight="1">
      <c r="D12" s="214" t="s">
        <v>518</v>
      </c>
      <c r="E12" s="214"/>
      <c r="F12" s="214"/>
      <c r="G12" s="214"/>
      <c r="H12" s="214"/>
      <c r="I12" s="214"/>
      <c r="J12" s="214"/>
      <c r="K12" s="214"/>
      <c r="L12" s="214"/>
      <c r="M12" s="214"/>
      <c r="N12" s="214"/>
      <c r="O12" s="214"/>
      <c r="P12" s="214"/>
      <c r="Q12" s="214"/>
      <c r="R12" s="214"/>
      <c r="S12" s="214"/>
      <c r="T12" s="214"/>
      <c r="U12" s="214"/>
      <c r="V12" s="214"/>
      <c r="W12" s="214"/>
      <c r="X12" s="214"/>
      <c r="Y12" s="214"/>
      <c r="Z12" s="214"/>
      <c r="AA12" s="214"/>
      <c r="AB12" s="214"/>
      <c r="AC12" s="214"/>
      <c r="AD12" s="214"/>
      <c r="AE12" s="214"/>
      <c r="AF12" s="214"/>
      <c r="AG12" s="214"/>
      <c r="AH12" s="214"/>
      <c r="AI12" s="214"/>
      <c r="AJ12" s="214"/>
      <c r="AK12" s="214"/>
      <c r="AL12" s="214"/>
      <c r="AM12" s="214"/>
      <c r="AN12" s="214"/>
      <c r="AO12" s="214"/>
      <c r="AP12" s="214"/>
    </row>
    <row r="13" spans="2:44" ht="15.75" thickBot="1"/>
    <row r="14" spans="2:44" ht="66.75" customHeight="1" thickTop="1" thickBot="1">
      <c r="B14" s="274" t="s">
        <v>136</v>
      </c>
      <c r="C14" s="279" t="s">
        <v>458</v>
      </c>
      <c r="D14" s="280"/>
      <c r="E14" s="280"/>
      <c r="F14" s="280"/>
      <c r="G14" s="280"/>
      <c r="H14" s="280"/>
      <c r="I14" s="281"/>
      <c r="J14" s="279" t="s">
        <v>459</v>
      </c>
      <c r="K14" s="280"/>
      <c r="L14" s="280"/>
      <c r="M14" s="280"/>
      <c r="N14" s="280"/>
      <c r="O14" s="280"/>
      <c r="P14" s="281"/>
      <c r="Q14" s="279" t="s">
        <v>460</v>
      </c>
      <c r="R14" s="280"/>
      <c r="S14" s="280"/>
      <c r="T14" s="280"/>
      <c r="U14" s="280"/>
      <c r="V14" s="280"/>
      <c r="W14" s="281"/>
      <c r="X14" s="279" t="s">
        <v>461</v>
      </c>
      <c r="Y14" s="280"/>
      <c r="Z14" s="280"/>
      <c r="AA14" s="280"/>
      <c r="AB14" s="280"/>
      <c r="AC14" s="280"/>
      <c r="AD14" s="281"/>
      <c r="AE14" s="279" t="s">
        <v>462</v>
      </c>
      <c r="AF14" s="280"/>
      <c r="AG14" s="280"/>
      <c r="AH14" s="280"/>
      <c r="AI14" s="280"/>
      <c r="AJ14" s="280"/>
      <c r="AK14" s="281"/>
      <c r="AL14" s="279" t="s">
        <v>1</v>
      </c>
      <c r="AM14" s="280"/>
      <c r="AN14" s="280"/>
      <c r="AO14" s="280"/>
      <c r="AP14" s="280"/>
      <c r="AQ14" s="280"/>
      <c r="AR14" s="280"/>
    </row>
    <row r="15" spans="2:44" ht="16.5" thickTop="1" thickBot="1">
      <c r="B15" s="275"/>
      <c r="C15" s="14">
        <v>2017</v>
      </c>
      <c r="D15" s="14">
        <v>2018</v>
      </c>
      <c r="E15" s="14">
        <v>2019</v>
      </c>
      <c r="F15" s="14">
        <v>2020</v>
      </c>
      <c r="G15" s="14">
        <v>2021</v>
      </c>
      <c r="H15" s="14">
        <v>2022</v>
      </c>
      <c r="I15" s="14">
        <v>2023</v>
      </c>
      <c r="J15" s="14">
        <v>2017</v>
      </c>
      <c r="K15" s="14">
        <v>2018</v>
      </c>
      <c r="L15" s="14">
        <v>2019</v>
      </c>
      <c r="M15" s="14">
        <v>2020</v>
      </c>
      <c r="N15" s="14">
        <v>2021</v>
      </c>
      <c r="O15" s="14">
        <v>2022</v>
      </c>
      <c r="P15" s="14">
        <v>2023</v>
      </c>
      <c r="Q15" s="14">
        <v>2017</v>
      </c>
      <c r="R15" s="14">
        <v>2018</v>
      </c>
      <c r="S15" s="14">
        <v>2019</v>
      </c>
      <c r="T15" s="14">
        <v>2020</v>
      </c>
      <c r="U15" s="14">
        <v>2021</v>
      </c>
      <c r="V15" s="14">
        <v>2022</v>
      </c>
      <c r="W15" s="14">
        <v>2023</v>
      </c>
      <c r="X15" s="14">
        <v>2017</v>
      </c>
      <c r="Y15" s="14">
        <v>2018</v>
      </c>
      <c r="Z15" s="14">
        <v>2019</v>
      </c>
      <c r="AA15" s="14">
        <v>2020</v>
      </c>
      <c r="AB15" s="14">
        <v>2021</v>
      </c>
      <c r="AC15" s="14">
        <v>2022</v>
      </c>
      <c r="AD15" s="14">
        <v>2023</v>
      </c>
      <c r="AE15" s="14">
        <v>2017</v>
      </c>
      <c r="AF15" s="14">
        <v>2018</v>
      </c>
      <c r="AG15" s="14">
        <v>2019</v>
      </c>
      <c r="AH15" s="14">
        <v>2020</v>
      </c>
      <c r="AI15" s="14">
        <v>2021</v>
      </c>
      <c r="AJ15" s="14">
        <v>2022</v>
      </c>
      <c r="AK15" s="14">
        <v>2023</v>
      </c>
      <c r="AL15" s="14">
        <v>2017</v>
      </c>
      <c r="AM15" s="14">
        <v>2018</v>
      </c>
      <c r="AN15" s="14">
        <v>2019</v>
      </c>
      <c r="AO15" s="14">
        <v>2020</v>
      </c>
      <c r="AP15" s="14">
        <v>2021</v>
      </c>
      <c r="AQ15" s="14">
        <v>2022</v>
      </c>
      <c r="AR15" s="14">
        <v>2023</v>
      </c>
    </row>
    <row r="16" spans="2:44" ht="31.5" thickTop="1" thickBot="1">
      <c r="B16" s="13" t="s">
        <v>162</v>
      </c>
      <c r="C16" s="17">
        <v>956</v>
      </c>
      <c r="D16" s="17">
        <v>1035</v>
      </c>
      <c r="E16" s="17">
        <v>875.09858487999998</v>
      </c>
      <c r="F16" s="17">
        <v>2183.2429418232005</v>
      </c>
      <c r="G16" s="17">
        <v>2327.1638793754246</v>
      </c>
      <c r="H16" s="17">
        <v>1651.4386558889755</v>
      </c>
      <c r="I16" s="17">
        <v>1355.45103283957</v>
      </c>
      <c r="J16" s="17">
        <v>67</v>
      </c>
      <c r="K16" s="17">
        <v>76</v>
      </c>
      <c r="L16" s="17">
        <v>85.183485016531876</v>
      </c>
      <c r="M16" s="17">
        <v>294.97826583</v>
      </c>
      <c r="N16" s="17">
        <v>555.86769259973846</v>
      </c>
      <c r="O16" s="17">
        <v>429.90180720000006</v>
      </c>
      <c r="P16" s="17">
        <v>425.10298633500003</v>
      </c>
      <c r="Q16" s="17">
        <v>24</v>
      </c>
      <c r="R16" s="17">
        <v>26</v>
      </c>
      <c r="S16" s="17">
        <v>45.357681583171569</v>
      </c>
      <c r="T16" s="17">
        <v>36.626204952763572</v>
      </c>
      <c r="U16" s="17">
        <v>39.295895514442158</v>
      </c>
      <c r="V16" s="17">
        <v>80.755967363909292</v>
      </c>
      <c r="W16" s="17">
        <v>89.779699295696403</v>
      </c>
      <c r="X16" s="17">
        <v>36</v>
      </c>
      <c r="Y16" s="17">
        <v>55</v>
      </c>
      <c r="Z16" s="17">
        <v>165.74604342392948</v>
      </c>
      <c r="AA16" s="17">
        <v>123.41515037303195</v>
      </c>
      <c r="AB16" s="17">
        <v>157.54510983654305</v>
      </c>
      <c r="AC16" s="17">
        <v>228.99222935281966</v>
      </c>
      <c r="AD16" s="17">
        <v>176.414664612091</v>
      </c>
      <c r="AE16" s="17">
        <v>0</v>
      </c>
      <c r="AF16" s="17">
        <v>0</v>
      </c>
      <c r="AG16" s="17">
        <v>0</v>
      </c>
      <c r="AH16" s="17">
        <v>0</v>
      </c>
      <c r="AI16" s="17">
        <v>0</v>
      </c>
      <c r="AJ16" s="17">
        <v>0</v>
      </c>
      <c r="AK16" s="17">
        <v>0</v>
      </c>
      <c r="AL16" s="17">
        <v>1083</v>
      </c>
      <c r="AM16" s="17">
        <v>1192</v>
      </c>
      <c r="AN16" s="17">
        <f>AG16+Z16+S16+L16+E16</f>
        <v>1171.3857949036328</v>
      </c>
      <c r="AO16" s="17">
        <f>AH16+AA16+T16+M16+F16</f>
        <v>2638.2625629789959</v>
      </c>
      <c r="AP16" s="17">
        <f>AI16+AB16+U16+N16+G16</f>
        <v>3079.8725773261485</v>
      </c>
      <c r="AQ16" s="17">
        <f>AJ16+AC16+V16+O16+H16</f>
        <v>2391.0886598057045</v>
      </c>
      <c r="AR16" s="17">
        <f>AK16+AD16+W16+P16+I16</f>
        <v>2046.7483830823573</v>
      </c>
    </row>
    <row r="17" spans="1:44" ht="31.5" thickTop="1" thickBot="1">
      <c r="B17" s="13" t="s">
        <v>163</v>
      </c>
      <c r="C17" s="17">
        <v>1565</v>
      </c>
      <c r="D17" s="17">
        <v>1696</v>
      </c>
      <c r="E17" s="17">
        <v>1881.1253935969526</v>
      </c>
      <c r="F17" s="17">
        <v>1881.6553533921717</v>
      </c>
      <c r="G17" s="17">
        <v>2170.7714107527945</v>
      </c>
      <c r="H17" s="17">
        <v>2550.4490000000001</v>
      </c>
      <c r="I17" s="17">
        <v>2691.3711018604599</v>
      </c>
      <c r="J17" s="17">
        <v>529</v>
      </c>
      <c r="K17" s="17">
        <v>605</v>
      </c>
      <c r="L17" s="17">
        <v>619.17021013063163</v>
      </c>
      <c r="M17" s="17">
        <v>736.62228727960587</v>
      </c>
      <c r="N17" s="17">
        <v>987.9808245810874</v>
      </c>
      <c r="O17" s="17">
        <v>1324.249</v>
      </c>
      <c r="P17" s="17">
        <v>1316.6409292267001</v>
      </c>
      <c r="Q17" s="17">
        <v>159</v>
      </c>
      <c r="R17" s="17">
        <v>170</v>
      </c>
      <c r="S17" s="17">
        <v>145.4909953024999</v>
      </c>
      <c r="T17" s="17">
        <v>86.523254187335397</v>
      </c>
      <c r="U17" s="17">
        <v>146.9751477525331</v>
      </c>
      <c r="V17" s="17">
        <v>113.449</v>
      </c>
      <c r="W17" s="17">
        <v>125.62139943074</v>
      </c>
      <c r="X17" s="17">
        <v>31</v>
      </c>
      <c r="Y17" s="17">
        <v>33</v>
      </c>
      <c r="Z17" s="17">
        <v>37.277582940000002</v>
      </c>
      <c r="AA17" s="17">
        <v>25.634243730000001</v>
      </c>
      <c r="AB17" s="17">
        <v>36.660969879999996</v>
      </c>
      <c r="AC17" s="17">
        <v>51</v>
      </c>
      <c r="AD17" s="17">
        <v>83.78902531</v>
      </c>
      <c r="AE17" s="17">
        <v>0</v>
      </c>
      <c r="AF17" s="17">
        <v>0</v>
      </c>
      <c r="AG17" s="17">
        <v>2.3703746499999996</v>
      </c>
      <c r="AH17" s="17">
        <v>19.223703493142001</v>
      </c>
      <c r="AI17" s="17">
        <v>25.39029311645298</v>
      </c>
      <c r="AJ17" s="17">
        <v>50.5</v>
      </c>
      <c r="AK17" s="17">
        <v>70.097097919999996</v>
      </c>
      <c r="AL17" s="17">
        <v>2284</v>
      </c>
      <c r="AM17" s="17">
        <v>2504</v>
      </c>
      <c r="AN17" s="17">
        <v>2685.4345566200841</v>
      </c>
      <c r="AO17" s="17">
        <v>2749.658842082255</v>
      </c>
      <c r="AP17" s="17">
        <f t="shared" ref="AP17:AP28" si="0">AI17+AB17+U17+N17+G17</f>
        <v>3367.7786460828679</v>
      </c>
      <c r="AQ17" s="24">
        <f>AJ17+AC17+V17+O17+H17</f>
        <v>4089.6469999999999</v>
      </c>
      <c r="AR17" s="17">
        <f t="shared" ref="AQ17:AR28" si="1">AK17+AD17+W17+P17+I17</f>
        <v>4287.5195537479003</v>
      </c>
    </row>
    <row r="18" spans="1:44" ht="31.5" thickTop="1" thickBot="1">
      <c r="B18" s="13" t="s">
        <v>164</v>
      </c>
      <c r="C18" s="17">
        <v>366</v>
      </c>
      <c r="D18" s="17">
        <v>340</v>
      </c>
      <c r="E18" s="17">
        <v>478.97842637000002</v>
      </c>
      <c r="F18" s="17">
        <v>543.50598880000007</v>
      </c>
      <c r="G18" s="17">
        <v>559.18639399000006</v>
      </c>
      <c r="H18" s="17">
        <v>531.26450770700001</v>
      </c>
      <c r="I18" s="17">
        <v>441.09043287000998</v>
      </c>
      <c r="J18" s="17">
        <v>167</v>
      </c>
      <c r="K18" s="17">
        <v>202</v>
      </c>
      <c r="L18" s="17">
        <v>125.29709546714284</v>
      </c>
      <c r="M18" s="17">
        <v>128.470329126</v>
      </c>
      <c r="N18" s="17">
        <v>172.10977943999998</v>
      </c>
      <c r="O18" s="17">
        <v>158.57137738025003</v>
      </c>
      <c r="P18" s="17">
        <v>139.138802096516</v>
      </c>
      <c r="Q18" s="17">
        <v>57</v>
      </c>
      <c r="R18" s="17">
        <v>47</v>
      </c>
      <c r="S18" s="17">
        <v>85.367336872500005</v>
      </c>
      <c r="T18" s="17">
        <v>100.12323406899749</v>
      </c>
      <c r="U18" s="17">
        <v>183.68577114499988</v>
      </c>
      <c r="V18" s="17">
        <v>169.80168594</v>
      </c>
      <c r="W18" s="17">
        <v>220.05558097554999</v>
      </c>
      <c r="X18" s="17">
        <v>21</v>
      </c>
      <c r="Y18" s="17">
        <v>59</v>
      </c>
      <c r="Z18" s="17">
        <v>69.630254610000037</v>
      </c>
      <c r="AA18" s="17">
        <v>97.147968250000005</v>
      </c>
      <c r="AB18" s="17">
        <v>221.26167706000001</v>
      </c>
      <c r="AC18" s="17">
        <v>236.6569409</v>
      </c>
      <c r="AD18" s="17">
        <v>188.91588969</v>
      </c>
      <c r="AE18" s="17">
        <v>59</v>
      </c>
      <c r="AF18" s="17">
        <v>47</v>
      </c>
      <c r="AG18" s="17">
        <v>47.218184173499999</v>
      </c>
      <c r="AH18" s="17">
        <v>47.969576077799992</v>
      </c>
      <c r="AI18" s="17">
        <v>61.378112389999998</v>
      </c>
      <c r="AJ18" s="17">
        <v>84.248801290000017</v>
      </c>
      <c r="AK18" s="17">
        <v>89.827187809999998</v>
      </c>
      <c r="AL18" s="17">
        <v>670</v>
      </c>
      <c r="AM18" s="17">
        <v>695</v>
      </c>
      <c r="AN18" s="17">
        <v>806.49129749314295</v>
      </c>
      <c r="AO18" s="17">
        <v>917.21709632279749</v>
      </c>
      <c r="AP18" s="17">
        <f t="shared" si="0"/>
        <v>1197.621734025</v>
      </c>
      <c r="AQ18" s="17">
        <f t="shared" si="1"/>
        <v>1180.5433132172502</v>
      </c>
      <c r="AR18" s="17">
        <f t="shared" si="1"/>
        <v>1079.027893442076</v>
      </c>
    </row>
    <row r="19" spans="1:44" ht="31.5" thickTop="1" thickBot="1">
      <c r="B19" s="13" t="s">
        <v>165</v>
      </c>
      <c r="C19" s="17">
        <v>0</v>
      </c>
      <c r="D19" s="17">
        <v>0</v>
      </c>
      <c r="E19" s="17">
        <v>0</v>
      </c>
      <c r="F19" s="17">
        <v>0</v>
      </c>
      <c r="G19" s="17">
        <v>0</v>
      </c>
      <c r="H19" s="17">
        <v>281.45656762999994</v>
      </c>
      <c r="I19" s="17">
        <v>238.535951510009</v>
      </c>
      <c r="J19" s="17">
        <v>0</v>
      </c>
      <c r="K19" s="17">
        <v>1</v>
      </c>
      <c r="L19" s="17">
        <v>1.4901070000000001</v>
      </c>
      <c r="M19" s="17">
        <v>0.40823000000000004</v>
      </c>
      <c r="N19" s="17">
        <v>19.6617467760381</v>
      </c>
      <c r="O19" s="17">
        <v>235.24586263932417</v>
      </c>
      <c r="P19" s="17">
        <v>80.571117205915598</v>
      </c>
      <c r="Q19" s="17">
        <v>2</v>
      </c>
      <c r="R19" s="17">
        <v>0</v>
      </c>
      <c r="S19" s="17">
        <v>0</v>
      </c>
      <c r="T19" s="17">
        <v>0</v>
      </c>
      <c r="U19" s="17">
        <v>2.458277E-2</v>
      </c>
      <c r="V19" s="17">
        <v>2.2713664699999998</v>
      </c>
      <c r="W19" s="17">
        <v>13.89511246755</v>
      </c>
      <c r="X19" s="17">
        <v>0</v>
      </c>
      <c r="Y19" s="17">
        <v>0</v>
      </c>
      <c r="Z19" s="17">
        <v>0</v>
      </c>
      <c r="AA19" s="17">
        <v>0.64600000000000002</v>
      </c>
      <c r="AB19" s="17">
        <v>0.74473999999999996</v>
      </c>
      <c r="AC19" s="17">
        <v>14.318004140000001</v>
      </c>
      <c r="AD19" s="17">
        <v>24.003057460000001</v>
      </c>
      <c r="AE19" s="17">
        <v>0</v>
      </c>
      <c r="AF19" s="17">
        <v>0</v>
      </c>
      <c r="AG19" s="17">
        <v>0.1</v>
      </c>
      <c r="AH19" s="17">
        <v>0</v>
      </c>
      <c r="AI19" s="17">
        <v>9.3620000000000001</v>
      </c>
      <c r="AJ19" s="17">
        <v>32.539957350000002</v>
      </c>
      <c r="AK19" s="17">
        <v>51.331562949999999</v>
      </c>
      <c r="AL19" s="17">
        <v>2</v>
      </c>
      <c r="AM19" s="17">
        <v>1</v>
      </c>
      <c r="AN19" s="17">
        <v>1.5901070000000002</v>
      </c>
      <c r="AO19" s="17">
        <v>1.05423</v>
      </c>
      <c r="AP19" s="17">
        <f t="shared" si="0"/>
        <v>29.793069546038101</v>
      </c>
      <c r="AQ19" s="17">
        <f t="shared" si="1"/>
        <v>565.83175822932412</v>
      </c>
      <c r="AR19" s="17">
        <f t="shared" si="1"/>
        <v>408.3368015934746</v>
      </c>
    </row>
    <row r="20" spans="1:44" ht="27" thickTop="1" thickBot="1">
      <c r="B20" s="38" t="s">
        <v>123</v>
      </c>
      <c r="C20" s="17">
        <v>109</v>
      </c>
      <c r="D20" s="17">
        <v>154</v>
      </c>
      <c r="E20" s="17">
        <v>291.52445002999997</v>
      </c>
      <c r="F20" s="17">
        <v>263.46802871</v>
      </c>
      <c r="G20" s="17">
        <v>312.43420087999999</v>
      </c>
      <c r="H20" s="17">
        <v>434.31871826000003</v>
      </c>
      <c r="I20" s="17">
        <v>476.00840026560002</v>
      </c>
      <c r="J20" s="17">
        <v>17</v>
      </c>
      <c r="K20" s="17">
        <v>14</v>
      </c>
      <c r="L20" s="17">
        <v>12.052090360000001</v>
      </c>
      <c r="M20" s="17">
        <v>10.10636204</v>
      </c>
      <c r="N20" s="17">
        <v>13.743326769999999</v>
      </c>
      <c r="O20" s="17">
        <v>21.125986000000001</v>
      </c>
      <c r="P20" s="17">
        <v>25.967408093753399</v>
      </c>
      <c r="Q20" s="17">
        <v>9</v>
      </c>
      <c r="R20" s="17">
        <v>10</v>
      </c>
      <c r="S20" s="17">
        <v>13.028196584073585</v>
      </c>
      <c r="T20" s="17">
        <v>5.9807654800000005</v>
      </c>
      <c r="U20" s="17">
        <v>8.6679454487813388</v>
      </c>
      <c r="V20" s="17">
        <v>12.743117930101976</v>
      </c>
      <c r="W20" s="17">
        <v>29.243018003544599</v>
      </c>
      <c r="X20" s="17">
        <v>11</v>
      </c>
      <c r="Y20" s="17">
        <v>19</v>
      </c>
      <c r="Z20" s="17">
        <v>48.183894690000002</v>
      </c>
      <c r="AA20" s="17">
        <v>67.289000000000001</v>
      </c>
      <c r="AB20" s="17">
        <v>102.96415625</v>
      </c>
      <c r="AC20" s="17">
        <v>100.39588519</v>
      </c>
      <c r="AD20" s="17">
        <v>87.428674479999998</v>
      </c>
      <c r="AE20" s="17">
        <v>0</v>
      </c>
      <c r="AF20" s="17">
        <v>0</v>
      </c>
      <c r="AG20" s="17">
        <v>0</v>
      </c>
      <c r="AH20" s="17">
        <v>0</v>
      </c>
      <c r="AI20" s="17">
        <v>0</v>
      </c>
      <c r="AJ20" s="17">
        <v>0</v>
      </c>
      <c r="AK20" s="17">
        <v>0</v>
      </c>
      <c r="AL20" s="17">
        <v>146</v>
      </c>
      <c r="AM20" s="17">
        <v>197</v>
      </c>
      <c r="AN20" s="17">
        <v>364.78863166407359</v>
      </c>
      <c r="AO20" s="17">
        <v>346.84415623000001</v>
      </c>
      <c r="AP20" s="17">
        <f t="shared" si="0"/>
        <v>437.8096293487813</v>
      </c>
      <c r="AQ20" s="17">
        <f t="shared" si="1"/>
        <v>568.58370738010194</v>
      </c>
      <c r="AR20" s="17">
        <f t="shared" si="1"/>
        <v>618.64750084289801</v>
      </c>
    </row>
    <row r="21" spans="1:44" ht="31.5" thickTop="1" thickBot="1">
      <c r="B21" s="13" t="s">
        <v>166</v>
      </c>
      <c r="C21" s="17">
        <v>366</v>
      </c>
      <c r="D21" s="17">
        <v>469</v>
      </c>
      <c r="E21" s="17">
        <v>640.07729814745801</v>
      </c>
      <c r="F21" s="17">
        <v>393.86338919050002</v>
      </c>
      <c r="G21" s="17">
        <v>566.8238696584923</v>
      </c>
      <c r="H21" s="17">
        <v>1459.4344879335458</v>
      </c>
      <c r="I21" s="17">
        <v>2904.3514932334401</v>
      </c>
      <c r="J21" s="17">
        <v>222</v>
      </c>
      <c r="K21" s="17">
        <v>205</v>
      </c>
      <c r="L21" s="17">
        <v>168.62963880541957</v>
      </c>
      <c r="M21" s="17">
        <v>171.29740120625073</v>
      </c>
      <c r="N21" s="17">
        <v>302.54925344121949</v>
      </c>
      <c r="O21" s="17">
        <v>470.97634848576615</v>
      </c>
      <c r="P21" s="17">
        <v>677.49267598032998</v>
      </c>
      <c r="Q21" s="17">
        <v>27</v>
      </c>
      <c r="R21" s="17">
        <v>40</v>
      </c>
      <c r="S21" s="17">
        <v>73.327941873833339</v>
      </c>
      <c r="T21" s="17">
        <v>40.135795506572506</v>
      </c>
      <c r="U21" s="17">
        <v>-23.025616024509993</v>
      </c>
      <c r="V21" s="17">
        <v>33.455344443700014</v>
      </c>
      <c r="W21" s="17">
        <v>60.906447</v>
      </c>
      <c r="X21" s="17">
        <v>11</v>
      </c>
      <c r="Y21" s="17">
        <v>20</v>
      </c>
      <c r="Z21" s="17">
        <v>106.23049234999989</v>
      </c>
      <c r="AA21" s="17">
        <v>29.933363699999987</v>
      </c>
      <c r="AB21" s="17">
        <v>-7.6139617600000005</v>
      </c>
      <c r="AC21" s="17">
        <v>33.859584070051639</v>
      </c>
      <c r="AD21" s="17">
        <v>139.39035469999999</v>
      </c>
      <c r="AE21" s="17">
        <v>2</v>
      </c>
      <c r="AF21" s="17">
        <v>3</v>
      </c>
      <c r="AG21" s="17">
        <v>4.3662089174999998</v>
      </c>
      <c r="AH21" s="17">
        <v>1.920009605</v>
      </c>
      <c r="AI21" s="17">
        <v>0.84865992999999995</v>
      </c>
      <c r="AJ21" s="17">
        <v>2.75833891</v>
      </c>
      <c r="AK21" s="17">
        <v>277.26079591000001</v>
      </c>
      <c r="AL21" s="17">
        <v>628</v>
      </c>
      <c r="AM21" s="17">
        <v>737</v>
      </c>
      <c r="AN21" s="17">
        <v>992.63158009421079</v>
      </c>
      <c r="AO21" s="17">
        <v>637.14995920832325</v>
      </c>
      <c r="AP21" s="17">
        <f t="shared" si="0"/>
        <v>839.58220524520175</v>
      </c>
      <c r="AQ21" s="17">
        <f t="shared" si="1"/>
        <v>2000.4841038430636</v>
      </c>
      <c r="AR21" s="17">
        <f t="shared" si="1"/>
        <v>4059.4017668237702</v>
      </c>
    </row>
    <row r="22" spans="1:44" ht="31.5" thickTop="1" thickBot="1">
      <c r="B22" s="13" t="s">
        <v>167</v>
      </c>
      <c r="C22" s="17">
        <v>14</v>
      </c>
      <c r="D22" s="17">
        <v>-12</v>
      </c>
      <c r="E22" s="17">
        <v>-29.443658627100003</v>
      </c>
      <c r="F22" s="17">
        <v>162.03063552659998</v>
      </c>
      <c r="G22" s="17">
        <v>153.8739960465</v>
      </c>
      <c r="H22" s="17">
        <v>551.25924431999999</v>
      </c>
      <c r="I22" s="17">
        <v>404.29904956619998</v>
      </c>
      <c r="J22" s="17">
        <v>32</v>
      </c>
      <c r="K22" s="17">
        <v>67</v>
      </c>
      <c r="L22" s="17">
        <v>13.309775761932142</v>
      </c>
      <c r="M22" s="17">
        <v>25.349314011081152</v>
      </c>
      <c r="N22" s="17">
        <v>131.9676812506064</v>
      </c>
      <c r="O22" s="17">
        <v>404.76031598662689</v>
      </c>
      <c r="P22" s="17">
        <v>100.414920330993</v>
      </c>
      <c r="Q22" s="17">
        <v>30</v>
      </c>
      <c r="R22" s="17">
        <v>52</v>
      </c>
      <c r="S22" s="17">
        <v>39.052043537514116</v>
      </c>
      <c r="T22" s="17">
        <v>-11.352419548571214</v>
      </c>
      <c r="U22" s="17">
        <v>79.167930139463792</v>
      </c>
      <c r="V22" s="17">
        <v>26.925484685833034</v>
      </c>
      <c r="W22" s="17">
        <v>49.047128780813402</v>
      </c>
      <c r="X22" s="17">
        <v>186</v>
      </c>
      <c r="Y22" s="17">
        <v>202</v>
      </c>
      <c r="Z22" s="17">
        <v>214.29123384685624</v>
      </c>
      <c r="AA22" s="17">
        <v>253.97658824752475</v>
      </c>
      <c r="AB22" s="17">
        <v>225.54907004895014</v>
      </c>
      <c r="AC22" s="17">
        <v>284.93321081709399</v>
      </c>
      <c r="AD22" s="17">
        <v>344.74495702220202</v>
      </c>
      <c r="AE22" s="17">
        <v>26</v>
      </c>
      <c r="AF22" s="17">
        <v>20</v>
      </c>
      <c r="AG22" s="17">
        <v>27.942776873499994</v>
      </c>
      <c r="AH22" s="17">
        <v>61.502982466000013</v>
      </c>
      <c r="AI22" s="17">
        <v>72.147542509999994</v>
      </c>
      <c r="AJ22" s="17">
        <v>94.523510329999979</v>
      </c>
      <c r="AK22" s="17">
        <v>95.469292690000003</v>
      </c>
      <c r="AL22" s="17">
        <v>288</v>
      </c>
      <c r="AM22" s="17">
        <v>329</v>
      </c>
      <c r="AN22" s="17">
        <v>265.15217139270248</v>
      </c>
      <c r="AO22" s="17">
        <v>491.50710070263466</v>
      </c>
      <c r="AP22" s="17">
        <f t="shared" si="0"/>
        <v>662.70621999552031</v>
      </c>
      <c r="AQ22" s="17">
        <f t="shared" si="1"/>
        <v>1362.4017661395537</v>
      </c>
      <c r="AR22" s="17">
        <f>AK22+AD22+W22+P22+I22</f>
        <v>993.97534839020841</v>
      </c>
    </row>
    <row r="23" spans="1:44" ht="31.5" thickTop="1" thickBot="1">
      <c r="B23" s="39" t="s">
        <v>168</v>
      </c>
      <c r="C23" s="145">
        <v>3376</v>
      </c>
      <c r="D23" s="145">
        <v>3682</v>
      </c>
      <c r="E23" s="145">
        <v>4137.3604943973105</v>
      </c>
      <c r="F23" s="145">
        <v>5427.7663374424728</v>
      </c>
      <c r="G23" s="145">
        <f>SUM(G16:G22)</f>
        <v>6090.2537507032121</v>
      </c>
      <c r="H23" s="145">
        <f>SUM(H16:H22)</f>
        <v>7459.6211817395215</v>
      </c>
      <c r="I23" s="145">
        <f>SUM(I16:I22)</f>
        <v>8511.1074621452899</v>
      </c>
      <c r="J23" s="145">
        <v>1034</v>
      </c>
      <c r="K23" s="145">
        <v>1170</v>
      </c>
      <c r="L23" s="145">
        <v>1025.1324025416579</v>
      </c>
      <c r="M23" s="145">
        <v>1367.2321894929378</v>
      </c>
      <c r="N23" s="145">
        <f>SUM(N16:N22)</f>
        <v>2183.8803048586901</v>
      </c>
      <c r="O23" s="145">
        <f>SUM(O16:O22)</f>
        <v>3044.8306976919675</v>
      </c>
      <c r="P23" s="145">
        <f>SUM(P16:P22)</f>
        <v>2765.3288392692079</v>
      </c>
      <c r="Q23" s="145">
        <v>308</v>
      </c>
      <c r="R23" s="145">
        <v>345</v>
      </c>
      <c r="S23" s="145">
        <v>401.62419575359252</v>
      </c>
      <c r="T23" s="145">
        <v>258.03683464709775</v>
      </c>
      <c r="U23" s="145">
        <f>SUM(U16:U22)</f>
        <v>434.79165674571027</v>
      </c>
      <c r="V23" s="145">
        <f>SUM(V16:V22)</f>
        <v>439.40196683354429</v>
      </c>
      <c r="W23" s="145">
        <f>SUM(W16:W22)</f>
        <v>588.54838595389435</v>
      </c>
      <c r="X23" s="145">
        <v>296</v>
      </c>
      <c r="Y23" s="145">
        <v>388</v>
      </c>
      <c r="Z23" s="145">
        <v>641.35950186078571</v>
      </c>
      <c r="AA23" s="145">
        <v>598.04231430055665</v>
      </c>
      <c r="AB23" s="145">
        <f>SUM(AB16:AB22)</f>
        <v>737.11176131549314</v>
      </c>
      <c r="AC23" s="145">
        <f>SUM(AC16:AC22)</f>
        <v>950.15585446996533</v>
      </c>
      <c r="AD23" s="145">
        <f>SUM(AD16:AD22)</f>
        <v>1044.686623274293</v>
      </c>
      <c r="AE23" s="145">
        <v>87</v>
      </c>
      <c r="AF23" s="145">
        <v>70</v>
      </c>
      <c r="AG23" s="145">
        <v>81.997544614500001</v>
      </c>
      <c r="AH23" s="145">
        <v>130.61627164194201</v>
      </c>
      <c r="AI23" s="145">
        <f>SUM(AI16:AI22)</f>
        <v>169.12660794645296</v>
      </c>
      <c r="AJ23" s="145">
        <f>SUM(AJ16:AJ22)</f>
        <v>264.57060788000001</v>
      </c>
      <c r="AK23" s="145">
        <f>SUM(AK16:AK22)</f>
        <v>583.98593728000003</v>
      </c>
      <c r="AL23" s="145">
        <v>5101</v>
      </c>
      <c r="AM23" s="145">
        <v>5655</v>
      </c>
      <c r="AN23" s="145">
        <v>6287.4741391678472</v>
      </c>
      <c r="AO23" s="145">
        <v>7781.6939475250074</v>
      </c>
      <c r="AP23" s="145">
        <f t="shared" si="0"/>
        <v>9615.1640815695591</v>
      </c>
      <c r="AQ23" s="145">
        <v>12158.9</v>
      </c>
      <c r="AR23" s="145">
        <f t="shared" si="1"/>
        <v>13493.657247922685</v>
      </c>
    </row>
    <row r="24" spans="1:44" ht="31.5" thickTop="1" thickBot="1">
      <c r="B24" s="13" t="s">
        <v>169</v>
      </c>
      <c r="C24" s="17">
        <v>1148</v>
      </c>
      <c r="D24" s="17">
        <v>1221</v>
      </c>
      <c r="E24" s="17">
        <v>1304.5084519799996</v>
      </c>
      <c r="F24" s="17">
        <v>1324.7564445459002</v>
      </c>
      <c r="G24" s="17">
        <v>1399.3732277190998</v>
      </c>
      <c r="H24" s="17">
        <v>1670.0022662828292</v>
      </c>
      <c r="I24" s="17">
        <v>1801.1600800758699</v>
      </c>
      <c r="J24" s="17">
        <v>491</v>
      </c>
      <c r="K24" s="17">
        <v>519</v>
      </c>
      <c r="L24" s="17">
        <v>493.11241593863997</v>
      </c>
      <c r="M24" s="17">
        <v>614.53021793686105</v>
      </c>
      <c r="N24" s="17">
        <v>746.27147467297493</v>
      </c>
      <c r="O24" s="17">
        <v>921.03620515835485</v>
      </c>
      <c r="P24" s="17">
        <v>995.40025954732596</v>
      </c>
      <c r="Q24" s="17">
        <v>206</v>
      </c>
      <c r="R24" s="17">
        <v>219</v>
      </c>
      <c r="S24" s="17">
        <v>223.90226132726261</v>
      </c>
      <c r="T24" s="17">
        <v>191.47300876910001</v>
      </c>
      <c r="U24" s="17">
        <v>198.43069350286149</v>
      </c>
      <c r="V24" s="17">
        <v>177.95493981049998</v>
      </c>
      <c r="W24" s="17">
        <v>229.04894755500001</v>
      </c>
      <c r="X24" s="17">
        <v>162</v>
      </c>
      <c r="Y24" s="17">
        <v>198</v>
      </c>
      <c r="Z24" s="17">
        <v>209.350923615125</v>
      </c>
      <c r="AA24" s="17">
        <v>231.74840649887497</v>
      </c>
      <c r="AB24" s="17">
        <v>223.44828353975672</v>
      </c>
      <c r="AC24" s="17">
        <v>275.18246716405565</v>
      </c>
      <c r="AD24" s="17">
        <v>333.211975612191</v>
      </c>
      <c r="AE24" s="17">
        <v>46</v>
      </c>
      <c r="AF24" s="17">
        <v>42</v>
      </c>
      <c r="AG24" s="17">
        <v>66.882216231816443</v>
      </c>
      <c r="AH24" s="17">
        <v>66.470230368782723</v>
      </c>
      <c r="AI24" s="17">
        <v>79.659942660000013</v>
      </c>
      <c r="AJ24" s="17">
        <v>131.77735301577454</v>
      </c>
      <c r="AK24" s="17">
        <v>448.61962384999998</v>
      </c>
      <c r="AL24" s="17">
        <v>2053</v>
      </c>
      <c r="AM24" s="17">
        <v>2199</v>
      </c>
      <c r="AN24" s="17">
        <v>2297.7562690928435</v>
      </c>
      <c r="AO24" s="17">
        <v>2428.9783081195187</v>
      </c>
      <c r="AP24" s="17">
        <f t="shared" si="0"/>
        <v>2647.183622094693</v>
      </c>
      <c r="AQ24" s="17">
        <f t="shared" si="1"/>
        <v>3175.9532314315143</v>
      </c>
      <c r="AR24" s="17">
        <f t="shared" si="1"/>
        <v>3807.4408866403869</v>
      </c>
    </row>
    <row r="25" spans="1:44" ht="31.5" thickTop="1" thickBot="1">
      <c r="B25" s="13" t="s">
        <v>170</v>
      </c>
      <c r="C25" s="17">
        <v>11</v>
      </c>
      <c r="D25" s="17">
        <v>12</v>
      </c>
      <c r="E25" s="17">
        <v>10.14594718</v>
      </c>
      <c r="F25" s="17">
        <v>10.355022449999998</v>
      </c>
      <c r="G25" s="17">
        <v>12.56415705</v>
      </c>
      <c r="H25" s="17">
        <v>18.73554115</v>
      </c>
      <c r="I25" s="17">
        <v>22.2356289825</v>
      </c>
      <c r="J25" s="17">
        <v>18</v>
      </c>
      <c r="K25" s="17">
        <v>23</v>
      </c>
      <c r="L25" s="17">
        <v>16.164824209999995</v>
      </c>
      <c r="M25" s="17">
        <v>56.378364939068</v>
      </c>
      <c r="N25" s="17">
        <v>46.410004980204</v>
      </c>
      <c r="O25" s="17">
        <v>65.606290789520003</v>
      </c>
      <c r="P25" s="17">
        <v>41.120393021916001</v>
      </c>
      <c r="Q25" s="17">
        <v>2</v>
      </c>
      <c r="R25" s="17">
        <v>4</v>
      </c>
      <c r="S25" s="17">
        <v>6.99895975</v>
      </c>
      <c r="T25" s="17">
        <v>1.9190578200000001</v>
      </c>
      <c r="U25" s="17">
        <v>3.3103913099999995</v>
      </c>
      <c r="V25" s="17">
        <v>2.0924712800000003</v>
      </c>
      <c r="W25" s="17">
        <v>2.3911040200000002</v>
      </c>
      <c r="X25" s="17">
        <v>2</v>
      </c>
      <c r="Y25" s="17">
        <v>3</v>
      </c>
      <c r="Z25" s="17">
        <v>2.4575949400000008</v>
      </c>
      <c r="AA25" s="17">
        <v>0.11794090999999991</v>
      </c>
      <c r="AB25" s="17">
        <v>0.55879180999999989</v>
      </c>
      <c r="AC25" s="17">
        <v>1.5164525552254899</v>
      </c>
      <c r="AD25" s="17">
        <v>1.7183584700000001</v>
      </c>
      <c r="AE25" s="17">
        <v>1</v>
      </c>
      <c r="AF25" s="17">
        <v>1</v>
      </c>
      <c r="AG25" s="17">
        <v>0.61497139000000001</v>
      </c>
      <c r="AH25" s="17">
        <v>0.60844128399999997</v>
      </c>
      <c r="AI25" s="17">
        <v>1.2040734799999999</v>
      </c>
      <c r="AJ25" s="17">
        <v>2.8794100999999999</v>
      </c>
      <c r="AK25" s="17">
        <v>3.9870287599999998</v>
      </c>
      <c r="AL25" s="17">
        <v>34</v>
      </c>
      <c r="AM25" s="17">
        <v>43</v>
      </c>
      <c r="AN25" s="17">
        <v>36.382297469999997</v>
      </c>
      <c r="AO25" s="17">
        <v>69.378827403068001</v>
      </c>
      <c r="AP25" s="17">
        <f t="shared" si="0"/>
        <v>64.047418630204007</v>
      </c>
      <c r="AQ25" s="17">
        <f t="shared" si="1"/>
        <v>90.830165874745504</v>
      </c>
      <c r="AR25" s="17">
        <f t="shared" si="1"/>
        <v>71.452513254416004</v>
      </c>
    </row>
    <row r="26" spans="1:44" ht="31.5" thickTop="1" thickBot="1">
      <c r="B26" s="13" t="s">
        <v>171</v>
      </c>
      <c r="C26" s="17">
        <v>713</v>
      </c>
      <c r="D26" s="17">
        <v>743</v>
      </c>
      <c r="E26" s="17">
        <v>879.91858759229956</v>
      </c>
      <c r="F26" s="17">
        <v>1128.4175576534001</v>
      </c>
      <c r="G26" s="17">
        <v>1182.3896695079306</v>
      </c>
      <c r="H26" s="17">
        <v>1523.1497212555259</v>
      </c>
      <c r="I26" s="17">
        <v>1825.43482960554</v>
      </c>
      <c r="J26" s="17">
        <v>426</v>
      </c>
      <c r="K26" s="17">
        <v>455</v>
      </c>
      <c r="L26" s="17">
        <v>389.05932949256834</v>
      </c>
      <c r="M26" s="17">
        <v>427.37355506779039</v>
      </c>
      <c r="N26" s="17">
        <v>498.83193094375935</v>
      </c>
      <c r="O26" s="17">
        <v>615.30329827873913</v>
      </c>
      <c r="P26" s="17">
        <v>651.96899621230898</v>
      </c>
      <c r="Q26" s="17">
        <v>132</v>
      </c>
      <c r="R26" s="17">
        <v>133</v>
      </c>
      <c r="S26" s="17">
        <v>132.70075522175762</v>
      </c>
      <c r="T26" s="17">
        <v>114.04309390836052</v>
      </c>
      <c r="U26" s="17">
        <v>127.19453968017103</v>
      </c>
      <c r="V26" s="17">
        <v>136.23458480900723</v>
      </c>
      <c r="W26" s="17">
        <v>187.31419827824001</v>
      </c>
      <c r="X26" s="17">
        <v>124</v>
      </c>
      <c r="Y26" s="17">
        <v>164</v>
      </c>
      <c r="Z26" s="17">
        <v>331.30687968400002</v>
      </c>
      <c r="AA26" s="17">
        <v>306.71742523365754</v>
      </c>
      <c r="AB26" s="17">
        <v>328.51207023266659</v>
      </c>
      <c r="AC26" s="17">
        <v>452.54680910666247</v>
      </c>
      <c r="AD26" s="17">
        <v>491.96198434830097</v>
      </c>
      <c r="AE26" s="17">
        <v>29</v>
      </c>
      <c r="AF26" s="17">
        <v>28</v>
      </c>
      <c r="AG26" s="17">
        <v>44.431427464635945</v>
      </c>
      <c r="AH26" s="17">
        <v>53.724397055344461</v>
      </c>
      <c r="AI26" s="17">
        <v>58.694937302277324</v>
      </c>
      <c r="AJ26" s="17">
        <v>79.011116953429635</v>
      </c>
      <c r="AK26" s="17">
        <v>118.322659914132</v>
      </c>
      <c r="AL26" s="17">
        <v>1424</v>
      </c>
      <c r="AM26" s="17">
        <v>1523</v>
      </c>
      <c r="AN26" s="17">
        <v>1777.4169794552615</v>
      </c>
      <c r="AO26" s="17">
        <v>2030.276028918553</v>
      </c>
      <c r="AP26" s="17">
        <f t="shared" si="0"/>
        <v>2195.6231476668049</v>
      </c>
      <c r="AQ26" s="17">
        <f t="shared" si="1"/>
        <v>2806.2455304033642</v>
      </c>
      <c r="AR26" s="17">
        <f t="shared" si="1"/>
        <v>3275.002668358522</v>
      </c>
    </row>
    <row r="27" spans="1:44" ht="31.5" thickTop="1" thickBot="1">
      <c r="B27" s="39" t="s">
        <v>172</v>
      </c>
      <c r="C27" s="145">
        <v>1872</v>
      </c>
      <c r="D27" s="145">
        <v>1976</v>
      </c>
      <c r="E27" s="145">
        <v>2194.5729867522991</v>
      </c>
      <c r="F27" s="145">
        <v>2463.5290246493005</v>
      </c>
      <c r="G27" s="145">
        <f>SUM(G24:G26)</f>
        <v>2594.3270542770306</v>
      </c>
      <c r="H27" s="145">
        <f>SUM(H24:H26)</f>
        <v>3211.8875286883549</v>
      </c>
      <c r="I27" s="145">
        <f>SUM(I24:I26)</f>
        <v>3648.8305386639099</v>
      </c>
      <c r="J27" s="145">
        <v>935</v>
      </c>
      <c r="K27" s="145">
        <v>997</v>
      </c>
      <c r="L27" s="145">
        <v>898.33656964120837</v>
      </c>
      <c r="M27" s="145">
        <v>1098.2821379437194</v>
      </c>
      <c r="N27" s="145">
        <f>SUM(N24:N26)</f>
        <v>1291.5134105969382</v>
      </c>
      <c r="O27" s="145">
        <f>SUM(O24:O26)</f>
        <v>1601.945794226614</v>
      </c>
      <c r="P27" s="145">
        <f>SUM(P24:P26)</f>
        <v>1688.4896487815508</v>
      </c>
      <c r="Q27" s="145">
        <v>340</v>
      </c>
      <c r="R27" s="145">
        <v>356</v>
      </c>
      <c r="S27" s="145">
        <v>363.60197629902024</v>
      </c>
      <c r="T27" s="145">
        <v>307.43516049746052</v>
      </c>
      <c r="U27" s="145">
        <f>SUM(U24:U26)</f>
        <v>328.93562449303249</v>
      </c>
      <c r="V27" s="145">
        <f>SUM(V24:V26)</f>
        <v>316.28199589950725</v>
      </c>
      <c r="W27" s="145">
        <f>SUM(W24:W26)</f>
        <v>418.75424985324003</v>
      </c>
      <c r="X27" s="145">
        <v>288</v>
      </c>
      <c r="Y27" s="145">
        <v>365</v>
      </c>
      <c r="Z27" s="145">
        <v>543.11539823912506</v>
      </c>
      <c r="AA27" s="145">
        <v>538.58377264253249</v>
      </c>
      <c r="AB27" s="145">
        <f>SUM(AB24:AB26)</f>
        <v>552.51914558242333</v>
      </c>
      <c r="AC27" s="145">
        <f>SUM(AC24:AC26)</f>
        <v>729.24572882594362</v>
      </c>
      <c r="AD27" s="145">
        <f>SUM(AD24:AD26)</f>
        <v>826.89231843049197</v>
      </c>
      <c r="AE27" s="145">
        <v>76</v>
      </c>
      <c r="AF27" s="145">
        <v>71</v>
      </c>
      <c r="AG27" s="145">
        <v>111.92861508645238</v>
      </c>
      <c r="AH27" s="145">
        <v>120.80306870812717</v>
      </c>
      <c r="AI27" s="145">
        <f>SUM(AI24:AI26)</f>
        <v>139.55895344227736</v>
      </c>
      <c r="AJ27" s="145">
        <f>SUM(AJ24:AJ26)</f>
        <v>213.66788006920416</v>
      </c>
      <c r="AK27" s="145">
        <f>SUM(AK24:AK26)</f>
        <v>570.929312524132</v>
      </c>
      <c r="AL27" s="145">
        <v>3511</v>
      </c>
      <c r="AM27" s="145">
        <v>3765</v>
      </c>
      <c r="AN27" s="145">
        <v>4111.5555460181049</v>
      </c>
      <c r="AO27" s="145">
        <v>4528.6331644411393</v>
      </c>
      <c r="AP27" s="145">
        <f>AI27+AB27+U27+N27+G27</f>
        <v>4906.8541883917023</v>
      </c>
      <c r="AQ27" s="145">
        <f t="shared" si="1"/>
        <v>6073.0289277096235</v>
      </c>
      <c r="AR27" s="145">
        <f t="shared" si="1"/>
        <v>7153.8960682533252</v>
      </c>
    </row>
    <row r="28" spans="1:44" ht="31.5" thickTop="1" thickBot="1">
      <c r="B28" s="13" t="s">
        <v>173</v>
      </c>
      <c r="C28" s="17">
        <v>1504</v>
      </c>
      <c r="D28" s="17">
        <v>1706</v>
      </c>
      <c r="E28" s="17">
        <v>1942.7875076450114</v>
      </c>
      <c r="F28" s="17">
        <v>2964.2373127931724</v>
      </c>
      <c r="G28" s="17">
        <f>G23-G27</f>
        <v>3495.9266964261815</v>
      </c>
      <c r="H28" s="17">
        <f>H23-H27</f>
        <v>4247.7336530511666</v>
      </c>
      <c r="I28" s="17">
        <f>I23-I27</f>
        <v>4862.2769234813804</v>
      </c>
      <c r="J28" s="17">
        <v>99</v>
      </c>
      <c r="K28" s="17">
        <v>173</v>
      </c>
      <c r="L28" s="17">
        <v>126.79583290044957</v>
      </c>
      <c r="M28" s="17">
        <v>268.95005154921841</v>
      </c>
      <c r="N28" s="17">
        <f>N23-N27</f>
        <v>892.3668942617519</v>
      </c>
      <c r="O28" s="17">
        <f>O23-O27</f>
        <v>1442.8849034653535</v>
      </c>
      <c r="P28" s="17">
        <f>P23-P27</f>
        <v>1076.8391904876571</v>
      </c>
      <c r="Q28" s="17">
        <v>-32</v>
      </c>
      <c r="R28" s="17">
        <v>-11</v>
      </c>
      <c r="S28" s="17">
        <v>38.02221945457228</v>
      </c>
      <c r="T28" s="17">
        <v>-49.398325850362767</v>
      </c>
      <c r="U28" s="17">
        <f>U23-U27</f>
        <v>105.85603225267778</v>
      </c>
      <c r="V28" s="17">
        <f>V23-V27</f>
        <v>123.11997093403704</v>
      </c>
      <c r="W28" s="17">
        <f>W23-W27</f>
        <v>169.79413610065433</v>
      </c>
      <c r="X28" s="17">
        <v>8</v>
      </c>
      <c r="Y28" s="17">
        <v>23</v>
      </c>
      <c r="Z28" s="17">
        <v>98.244103621660656</v>
      </c>
      <c r="AA28" s="17">
        <v>59.45854165802416</v>
      </c>
      <c r="AB28" s="17">
        <f>AB23-AB27</f>
        <v>184.59261573306981</v>
      </c>
      <c r="AC28" s="17">
        <f>AC23-AC27</f>
        <v>220.91012564402172</v>
      </c>
      <c r="AD28" s="17">
        <f>AD23-AD27</f>
        <v>217.794304843801</v>
      </c>
      <c r="AE28" s="17">
        <v>11</v>
      </c>
      <c r="AF28" s="17">
        <v>-1</v>
      </c>
      <c r="AG28" s="17">
        <v>-29.931070471952381</v>
      </c>
      <c r="AH28" s="17">
        <f>AH23-AH27</f>
        <v>9.8132029338148357</v>
      </c>
      <c r="AI28" s="17">
        <f>AI23-AI27</f>
        <v>29.567654504175607</v>
      </c>
      <c r="AJ28" s="17">
        <f>AJ23-AJ27</f>
        <v>50.902727810795852</v>
      </c>
      <c r="AK28" s="17">
        <f>AK23-AK27</f>
        <v>13.056624755868029</v>
      </c>
      <c r="AL28" s="17">
        <v>1590</v>
      </c>
      <c r="AM28" s="17">
        <v>1890</v>
      </c>
      <c r="AN28" s="17">
        <v>2175.9185931497423</v>
      </c>
      <c r="AO28" s="17">
        <v>3253.0607830838671</v>
      </c>
      <c r="AP28" s="17">
        <f t="shared" si="0"/>
        <v>4708.3098931778568</v>
      </c>
      <c r="AQ28" s="17">
        <v>6085.3</v>
      </c>
      <c r="AR28" s="17">
        <f t="shared" si="1"/>
        <v>6339.7611796693609</v>
      </c>
    </row>
    <row r="29" spans="1:44" ht="16.5" thickTop="1" thickBo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row>
    <row r="30" spans="1:44" ht="15.75" thickTop="1">
      <c r="A30" s="3"/>
      <c r="B30" s="269" t="s">
        <v>296</v>
      </c>
      <c r="C30" s="269"/>
      <c r="D30" s="269"/>
      <c r="E30" s="269"/>
      <c r="F30" s="269"/>
      <c r="G30" s="269"/>
      <c r="H30" s="269"/>
      <c r="I30" s="269"/>
      <c r="J30" s="269"/>
      <c r="K30" s="269"/>
      <c r="L30" s="269"/>
      <c r="AB30" s="271" t="s">
        <v>297</v>
      </c>
      <c r="AC30" s="271"/>
      <c r="AD30" s="271"/>
      <c r="AE30" s="271"/>
      <c r="AF30" s="271"/>
      <c r="AG30" s="271"/>
      <c r="AH30" s="271"/>
      <c r="AI30" s="271"/>
      <c r="AJ30" s="271"/>
      <c r="AK30" s="271"/>
      <c r="AL30" s="271"/>
      <c r="AM30" s="271"/>
      <c r="AN30" s="271"/>
      <c r="AO30" s="271"/>
      <c r="AP30" s="271"/>
    </row>
    <row r="31" spans="1:44">
      <c r="A31" s="3"/>
      <c r="B31" s="270"/>
      <c r="C31" s="270"/>
      <c r="D31" s="270"/>
      <c r="E31" s="270"/>
      <c r="F31" s="270"/>
      <c r="G31" s="270"/>
      <c r="H31" s="270"/>
      <c r="I31" s="270"/>
      <c r="J31" s="270"/>
      <c r="K31" s="270"/>
      <c r="L31" s="270"/>
      <c r="AB31" s="272"/>
      <c r="AC31" s="272"/>
      <c r="AD31" s="272"/>
      <c r="AE31" s="272"/>
      <c r="AF31" s="272"/>
      <c r="AG31" s="272"/>
      <c r="AH31" s="272"/>
      <c r="AI31" s="272"/>
      <c r="AJ31" s="272"/>
      <c r="AK31" s="272"/>
      <c r="AL31" s="272"/>
      <c r="AM31" s="272"/>
      <c r="AN31" s="272"/>
      <c r="AO31" s="272"/>
      <c r="AP31" s="272"/>
    </row>
    <row r="32" spans="1:44">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row>
    <row r="33" spans="1:44">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row>
    <row r="34" spans="1:44">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row>
    <row r="35" spans="1:44">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row>
    <row r="36" spans="1:44">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row>
    <row r="37" spans="1:44">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row>
    <row r="38" spans="1:44">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row>
    <row r="39" spans="1:44">
      <c r="B39" s="80"/>
      <c r="F39" s="3"/>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row>
    <row r="40" spans="1:44">
      <c r="F40" s="3"/>
      <c r="L40" s="3"/>
      <c r="R40" s="3"/>
      <c r="X40" s="3"/>
      <c r="AG40" s="3"/>
    </row>
    <row r="41" spans="1:44">
      <c r="F41" s="3"/>
      <c r="L41" s="3"/>
      <c r="R41" s="3"/>
      <c r="X41" s="3"/>
      <c r="AG41" s="3"/>
    </row>
    <row r="42" spans="1:44">
      <c r="F42" s="3"/>
      <c r="L42" s="3"/>
      <c r="R42" s="3"/>
      <c r="X42" s="3"/>
      <c r="AG42" s="3"/>
    </row>
    <row r="43" spans="1:44">
      <c r="F43" s="3"/>
      <c r="L43" s="3"/>
      <c r="R43" s="3"/>
      <c r="X43" s="3"/>
      <c r="AG43" s="3"/>
    </row>
    <row r="44" spans="1:44">
      <c r="F44" s="3"/>
      <c r="L44" s="3"/>
      <c r="R44" s="3"/>
      <c r="X44" s="3"/>
      <c r="AG44" s="3"/>
    </row>
    <row r="45" spans="1:44">
      <c r="F45" s="3"/>
      <c r="L45" s="3"/>
      <c r="R45" s="3"/>
      <c r="X45" s="3"/>
      <c r="AG45" s="3"/>
    </row>
    <row r="46" spans="1:44">
      <c r="F46" s="3"/>
      <c r="L46" s="3"/>
      <c r="R46" s="3"/>
      <c r="X46" s="3"/>
      <c r="AG46" s="3"/>
    </row>
    <row r="47" spans="1:44">
      <c r="F47" s="3"/>
      <c r="L47" s="3"/>
      <c r="R47" s="3"/>
      <c r="X47" s="3"/>
      <c r="AG47" s="3"/>
    </row>
    <row r="48" spans="1:44">
      <c r="F48" s="3"/>
      <c r="L48" s="3"/>
      <c r="R48" s="3"/>
      <c r="X48" s="3"/>
      <c r="AG48" s="3"/>
    </row>
  </sheetData>
  <protectedRanges>
    <protectedRange sqref="F29 L29 R29 X29" name="سنوي جدول 26"/>
    <protectedRange sqref="H16:I22 H24:I26" name="سنوي جدول 26_1"/>
    <protectedRange sqref="O16:P22 O24:P26" name="سنوي جدول 26_2"/>
    <protectedRange sqref="V16:W22 V24:W26" name="سنوي جدول 26_3"/>
    <protectedRange sqref="AC16:AD22 AC24:AD26" name="سنوي جدول 26_4"/>
    <protectedRange sqref="AJ16:AK22 AJ24:AK26" name="سنوي جدول 26_5"/>
  </protectedRanges>
  <mergeCells count="11">
    <mergeCell ref="C14:I14"/>
    <mergeCell ref="B30:L31"/>
    <mergeCell ref="AB30:AP31"/>
    <mergeCell ref="D11:AP11"/>
    <mergeCell ref="D12:AP12"/>
    <mergeCell ref="B14:B15"/>
    <mergeCell ref="AE14:AK14"/>
    <mergeCell ref="X14:AD14"/>
    <mergeCell ref="Q14:W14"/>
    <mergeCell ref="AL14:AR14"/>
    <mergeCell ref="J14:P14"/>
  </mergeCells>
  <pageMargins left="0.7" right="0.7" top="0.75" bottom="0.75" header="0.3" footer="0.3"/>
  <pageSetup paperSize="9" orientation="portrait" r:id="rId1"/>
  <headerFooter>
    <oddFooter>&amp;C&amp;1#&amp;"Calibri"&amp;10&amp;K000000Internal - داخلي</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autoPageBreaks="0"/>
  </sheetPr>
  <dimension ref="B11:AR23"/>
  <sheetViews>
    <sheetView showGridLines="0" showRowColHeaders="0" rightToLeft="1" zoomScale="70" zoomScaleNormal="70" workbookViewId="0">
      <selection activeCell="B22" sqref="B22"/>
    </sheetView>
  </sheetViews>
  <sheetFormatPr defaultColWidth="8.85546875" defaultRowHeight="15"/>
  <cols>
    <col min="1" max="1" width="8.85546875" style="82"/>
    <col min="2" max="2" width="20.42578125" style="82" bestFit="1" customWidth="1"/>
    <col min="3" max="4" width="11.5703125" style="82" bestFit="1" customWidth="1"/>
    <col min="5" max="5" width="11.140625" style="82" bestFit="1" customWidth="1"/>
    <col min="6" max="7" width="11.5703125" style="82" bestFit="1" customWidth="1"/>
    <col min="8" max="8" width="12" style="82" bestFit="1" customWidth="1"/>
    <col min="9" max="9" width="12" style="82" customWidth="1"/>
    <col min="10" max="15" width="10.5703125" style="82" bestFit="1" customWidth="1"/>
    <col min="16" max="16" width="10.5703125" style="82" customWidth="1"/>
    <col min="17" max="19" width="10.5703125" style="82" bestFit="1" customWidth="1"/>
    <col min="20" max="22" width="10.42578125" style="82" bestFit="1" customWidth="1"/>
    <col min="23" max="23" width="10.42578125" style="82" customWidth="1"/>
    <col min="24" max="25" width="10.42578125" style="82" bestFit="1" customWidth="1"/>
    <col min="26" max="29" width="10.5703125" style="82" bestFit="1" customWidth="1"/>
    <col min="30" max="30" width="10.5703125" style="82" customWidth="1"/>
    <col min="31" max="31" width="8.5703125" style="82" bestFit="1" customWidth="1"/>
    <col min="32" max="35" width="8.85546875" style="82" bestFit="1" customWidth="1"/>
    <col min="36" max="36" width="8.5703125" style="82" bestFit="1" customWidth="1"/>
    <col min="37" max="37" width="8.5703125" style="82" customWidth="1"/>
    <col min="38" max="38" width="14.5703125" style="82" bestFit="1" customWidth="1"/>
    <col min="39" max="39" width="14.42578125" style="82" bestFit="1" customWidth="1"/>
    <col min="40" max="40" width="14.5703125" style="82" bestFit="1" customWidth="1"/>
    <col min="41" max="42" width="14.42578125" style="82" bestFit="1" customWidth="1"/>
    <col min="43" max="43" width="14.42578125" style="82" customWidth="1"/>
    <col min="44" max="44" width="14.5703125" style="82" bestFit="1" customWidth="1"/>
    <col min="45" max="16384" width="8.85546875" style="82"/>
  </cols>
  <sheetData>
    <row r="11" spans="2:44" ht="26.25" customHeight="1">
      <c r="D11" s="266" t="s">
        <v>519</v>
      </c>
      <c r="E11" s="266"/>
      <c r="F11" s="266"/>
      <c r="G11" s="266"/>
      <c r="H11" s="266"/>
      <c r="I11" s="266"/>
      <c r="J11" s="266"/>
      <c r="K11" s="266"/>
      <c r="L11" s="266"/>
      <c r="M11" s="266"/>
      <c r="N11" s="266"/>
      <c r="O11" s="266"/>
      <c r="P11" s="266"/>
      <c r="Q11" s="266"/>
      <c r="R11" s="266"/>
      <c r="S11" s="266"/>
      <c r="T11" s="266"/>
      <c r="U11" s="266"/>
      <c r="V11" s="266"/>
      <c r="W11" s="266"/>
      <c r="X11" s="266"/>
      <c r="Y11" s="266"/>
      <c r="Z11" s="266"/>
      <c r="AA11" s="266"/>
      <c r="AB11" s="266"/>
      <c r="AC11" s="266"/>
      <c r="AD11" s="266"/>
      <c r="AE11" s="266"/>
      <c r="AF11" s="266"/>
      <c r="AG11" s="266"/>
      <c r="AH11" s="266"/>
      <c r="AI11" s="266"/>
      <c r="AJ11" s="266"/>
      <c r="AK11" s="266"/>
      <c r="AL11" s="266"/>
      <c r="AM11" s="266"/>
      <c r="AN11" s="266"/>
      <c r="AO11" s="266"/>
      <c r="AP11" s="266"/>
      <c r="AQ11" s="154"/>
    </row>
    <row r="12" spans="2:44" ht="15" customHeight="1">
      <c r="D12" s="284" t="s">
        <v>520</v>
      </c>
      <c r="E12" s="284"/>
      <c r="F12" s="284"/>
      <c r="G12" s="284"/>
      <c r="H12" s="284"/>
      <c r="I12" s="284"/>
      <c r="J12" s="284"/>
      <c r="K12" s="284"/>
      <c r="L12" s="284"/>
      <c r="M12" s="284"/>
      <c r="N12" s="284"/>
      <c r="O12" s="284"/>
      <c r="P12" s="284"/>
      <c r="Q12" s="284"/>
      <c r="R12" s="284"/>
      <c r="S12" s="284"/>
      <c r="T12" s="284"/>
      <c r="U12" s="284"/>
      <c r="V12" s="284"/>
      <c r="W12" s="284"/>
      <c r="X12" s="284"/>
      <c r="Y12" s="284"/>
      <c r="Z12" s="284"/>
      <c r="AA12" s="284"/>
      <c r="AB12" s="284"/>
      <c r="AC12" s="284"/>
      <c r="AD12" s="284"/>
      <c r="AE12" s="284"/>
      <c r="AF12" s="284"/>
      <c r="AG12" s="284"/>
      <c r="AH12" s="284"/>
      <c r="AI12" s="284"/>
      <c r="AJ12" s="284"/>
      <c r="AK12" s="284"/>
      <c r="AL12" s="284"/>
      <c r="AM12" s="284"/>
      <c r="AN12" s="284"/>
      <c r="AO12" s="284"/>
      <c r="AP12" s="284"/>
      <c r="AQ12" s="158"/>
    </row>
    <row r="13" spans="2:44" ht="15" customHeight="1" thickBot="1">
      <c r="E13" s="36"/>
      <c r="F13" s="36"/>
      <c r="G13" s="36"/>
      <c r="H13" s="36"/>
      <c r="I13" s="36"/>
      <c r="J13" s="36"/>
      <c r="K13" s="36"/>
      <c r="L13" s="36"/>
      <c r="M13" s="36"/>
      <c r="N13" s="36"/>
      <c r="O13" s="36"/>
      <c r="P13" s="36"/>
      <c r="Q13" s="36"/>
      <c r="R13" s="36"/>
      <c r="S13" s="36"/>
      <c r="T13" s="36"/>
      <c r="U13" s="36"/>
      <c r="V13" s="36"/>
      <c r="W13" s="36"/>
      <c r="X13" s="36"/>
    </row>
    <row r="14" spans="2:44" ht="56.25" customHeight="1" thickTop="1" thickBot="1">
      <c r="B14" s="274" t="s">
        <v>136</v>
      </c>
      <c r="C14" s="276" t="s">
        <v>458</v>
      </c>
      <c r="D14" s="277"/>
      <c r="E14" s="277"/>
      <c r="F14" s="277"/>
      <c r="G14" s="277"/>
      <c r="H14" s="277"/>
      <c r="I14" s="278"/>
      <c r="J14" s="276" t="s">
        <v>459</v>
      </c>
      <c r="K14" s="277"/>
      <c r="L14" s="277"/>
      <c r="M14" s="277"/>
      <c r="N14" s="277"/>
      <c r="O14" s="277"/>
      <c r="P14" s="278"/>
      <c r="Q14" s="276" t="s">
        <v>460</v>
      </c>
      <c r="R14" s="277"/>
      <c r="S14" s="277"/>
      <c r="T14" s="277"/>
      <c r="U14" s="277"/>
      <c r="V14" s="277"/>
      <c r="W14" s="278"/>
      <c r="X14" s="279" t="s">
        <v>461</v>
      </c>
      <c r="Y14" s="280"/>
      <c r="Z14" s="280"/>
      <c r="AA14" s="280"/>
      <c r="AB14" s="280"/>
      <c r="AC14" s="280"/>
      <c r="AD14" s="281"/>
      <c r="AE14" s="279" t="s">
        <v>462</v>
      </c>
      <c r="AF14" s="280"/>
      <c r="AG14" s="280"/>
      <c r="AH14" s="280"/>
      <c r="AI14" s="280"/>
      <c r="AJ14" s="280"/>
      <c r="AK14" s="281"/>
      <c r="AL14" s="285" t="s">
        <v>1</v>
      </c>
      <c r="AM14" s="286"/>
      <c r="AN14" s="286"/>
      <c r="AO14" s="286"/>
      <c r="AP14" s="286"/>
      <c r="AQ14" s="286"/>
      <c r="AR14" s="286"/>
    </row>
    <row r="15" spans="2:44" ht="16.5" thickTop="1" thickBot="1">
      <c r="B15" s="275"/>
      <c r="C15" s="14">
        <v>2017</v>
      </c>
      <c r="D15" s="14">
        <v>2018</v>
      </c>
      <c r="E15" s="14">
        <v>2019</v>
      </c>
      <c r="F15" s="14">
        <v>2020</v>
      </c>
      <c r="G15" s="14">
        <v>2021</v>
      </c>
      <c r="H15" s="14">
        <v>2022</v>
      </c>
      <c r="I15" s="14">
        <v>2023</v>
      </c>
      <c r="J15" s="14">
        <v>2017</v>
      </c>
      <c r="K15" s="14">
        <v>2018</v>
      </c>
      <c r="L15" s="14">
        <v>2019</v>
      </c>
      <c r="M15" s="14">
        <v>2020</v>
      </c>
      <c r="N15" s="14">
        <v>2021</v>
      </c>
      <c r="O15" s="14">
        <v>2022</v>
      </c>
      <c r="P15" s="14">
        <v>2023</v>
      </c>
      <c r="Q15" s="14">
        <v>2017</v>
      </c>
      <c r="R15" s="14">
        <v>2018</v>
      </c>
      <c r="S15" s="14">
        <v>2019</v>
      </c>
      <c r="T15" s="14">
        <v>2020</v>
      </c>
      <c r="U15" s="14">
        <v>2021</v>
      </c>
      <c r="V15" s="14">
        <v>2022</v>
      </c>
      <c r="W15" s="14">
        <v>2023</v>
      </c>
      <c r="X15" s="14">
        <v>2017</v>
      </c>
      <c r="Y15" s="14">
        <v>2018</v>
      </c>
      <c r="Z15" s="14">
        <v>2019</v>
      </c>
      <c r="AA15" s="14">
        <v>2020</v>
      </c>
      <c r="AB15" s="14">
        <v>2021</v>
      </c>
      <c r="AC15" s="14">
        <v>2022</v>
      </c>
      <c r="AD15" s="14">
        <v>2023</v>
      </c>
      <c r="AE15" s="14">
        <v>2017</v>
      </c>
      <c r="AF15" s="14">
        <v>2018</v>
      </c>
      <c r="AG15" s="14">
        <v>2019</v>
      </c>
      <c r="AH15" s="14">
        <v>2020</v>
      </c>
      <c r="AI15" s="14">
        <v>2021</v>
      </c>
      <c r="AJ15" s="14">
        <v>2022</v>
      </c>
      <c r="AK15" s="14">
        <v>2023</v>
      </c>
      <c r="AL15" s="14">
        <v>2017</v>
      </c>
      <c r="AM15" s="14">
        <v>2018</v>
      </c>
      <c r="AN15" s="14">
        <v>2019</v>
      </c>
      <c r="AO15" s="14">
        <v>2020</v>
      </c>
      <c r="AP15" s="14">
        <v>2021</v>
      </c>
      <c r="AQ15" s="14">
        <v>2022</v>
      </c>
      <c r="AR15" s="14">
        <v>2023</v>
      </c>
    </row>
    <row r="16" spans="2:44" s="34" customFormat="1" ht="48" customHeight="1" thickTop="1" thickBot="1">
      <c r="B16" s="13" t="s">
        <v>137</v>
      </c>
      <c r="C16" s="17">
        <v>4325</v>
      </c>
      <c r="D16" s="17">
        <v>5271</v>
      </c>
      <c r="E16" s="17">
        <v>5651.8801837485007</v>
      </c>
      <c r="F16" s="17">
        <v>3260.4700926922001</v>
      </c>
      <c r="G16" s="17">
        <v>3312.7214603240218</v>
      </c>
      <c r="H16" s="17">
        <v>4941.1978936627729</v>
      </c>
      <c r="I16" s="17">
        <v>2992.4045418652299</v>
      </c>
      <c r="J16" s="17">
        <v>990</v>
      </c>
      <c r="K16" s="17">
        <v>877</v>
      </c>
      <c r="L16" s="17">
        <v>988.41846927979714</v>
      </c>
      <c r="M16" s="17">
        <v>862.02109889745384</v>
      </c>
      <c r="N16" s="17">
        <v>1002.7434594910375</v>
      </c>
      <c r="O16" s="17">
        <v>1733.4642009446302</v>
      </c>
      <c r="P16" s="17">
        <v>1068.3213489201801</v>
      </c>
      <c r="Q16" s="17">
        <v>753</v>
      </c>
      <c r="R16" s="17">
        <v>840</v>
      </c>
      <c r="S16" s="17">
        <v>1511.4133655288888</v>
      </c>
      <c r="T16" s="17">
        <v>1089.7724182649497</v>
      </c>
      <c r="U16" s="17">
        <v>967.30947883337399</v>
      </c>
      <c r="V16" s="17">
        <v>615.30987178547389</v>
      </c>
      <c r="W16" s="17">
        <v>757.73894010263405</v>
      </c>
      <c r="X16" s="17">
        <v>1882</v>
      </c>
      <c r="Y16" s="17">
        <v>1813</v>
      </c>
      <c r="Z16" s="17">
        <v>2417.6523467713846</v>
      </c>
      <c r="AA16" s="17">
        <v>2934.1052319399314</v>
      </c>
      <c r="AB16" s="17">
        <v>3024.8182230174843</v>
      </c>
      <c r="AC16" s="17">
        <v>3101.5745594580803</v>
      </c>
      <c r="AD16" s="17">
        <v>3180.0800019558201</v>
      </c>
      <c r="AE16" s="17">
        <v>196</v>
      </c>
      <c r="AF16" s="17">
        <v>221</v>
      </c>
      <c r="AG16" s="17">
        <v>326.38918417349998</v>
      </c>
      <c r="AH16" s="17">
        <v>313.53995779950003</v>
      </c>
      <c r="AI16" s="17">
        <v>282.74573587000003</v>
      </c>
      <c r="AJ16" s="17">
        <v>311.10361654499997</v>
      </c>
      <c r="AK16" s="17">
        <v>395.5563052</v>
      </c>
      <c r="AL16" s="18">
        <v>8146</v>
      </c>
      <c r="AM16" s="18">
        <v>9022</v>
      </c>
      <c r="AN16" s="18">
        <v>10895.753549502071</v>
      </c>
      <c r="AO16" s="18">
        <v>8459.9087995940354</v>
      </c>
      <c r="AP16" s="18">
        <f t="shared" ref="AP16:AR22" si="0">AI16+AB16+U16+N16+G16</f>
        <v>8590.3383575359185</v>
      </c>
      <c r="AQ16" s="18">
        <f t="shared" si="0"/>
        <v>10702.650142395958</v>
      </c>
      <c r="AR16" s="18">
        <f t="shared" si="0"/>
        <v>8394.1011380438631</v>
      </c>
    </row>
    <row r="17" spans="2:44" s="34" customFormat="1" ht="48" customHeight="1" thickTop="1" thickBot="1">
      <c r="B17" s="13" t="s">
        <v>138</v>
      </c>
      <c r="C17" s="17">
        <v>318</v>
      </c>
      <c r="D17" s="17">
        <v>635</v>
      </c>
      <c r="E17" s="17">
        <v>736.85358476849342</v>
      </c>
      <c r="F17" s="17">
        <v>904.98616431482117</v>
      </c>
      <c r="G17" s="17">
        <v>1275.3124210066376</v>
      </c>
      <c r="H17" s="17">
        <v>3077.1756025228756</v>
      </c>
      <c r="I17" s="17">
        <v>2523.5612238636199</v>
      </c>
      <c r="J17" s="17">
        <v>948</v>
      </c>
      <c r="K17" s="17">
        <v>1149</v>
      </c>
      <c r="L17" s="17">
        <v>1035.9188503556893</v>
      </c>
      <c r="M17" s="17">
        <v>1352.7172452351351</v>
      </c>
      <c r="N17" s="17">
        <v>1303.0454748703189</v>
      </c>
      <c r="O17" s="17">
        <v>1520.7007044507311</v>
      </c>
      <c r="P17" s="17">
        <v>1569.61010486898</v>
      </c>
      <c r="Q17" s="17">
        <v>261</v>
      </c>
      <c r="R17" s="17">
        <v>256</v>
      </c>
      <c r="S17" s="17">
        <v>282.12403748994882</v>
      </c>
      <c r="T17" s="17">
        <v>192.19666968023455</v>
      </c>
      <c r="U17" s="17">
        <v>213.59727558658534</v>
      </c>
      <c r="V17" s="17">
        <v>363.58912677301595</v>
      </c>
      <c r="W17" s="17">
        <v>445.91219870526999</v>
      </c>
      <c r="X17" s="17">
        <v>151</v>
      </c>
      <c r="Y17" s="17">
        <v>228</v>
      </c>
      <c r="Z17" s="17">
        <v>295.59050069785741</v>
      </c>
      <c r="AA17" s="17">
        <v>239.93133126542926</v>
      </c>
      <c r="AB17" s="17">
        <v>287.25889790522751</v>
      </c>
      <c r="AC17" s="17">
        <v>1087.4980507167782</v>
      </c>
      <c r="AD17" s="17">
        <v>906.32169001258001</v>
      </c>
      <c r="AE17" s="17">
        <v>30</v>
      </c>
      <c r="AF17" s="17">
        <v>17</v>
      </c>
      <c r="AG17" s="17">
        <v>54.455807123</v>
      </c>
      <c r="AH17" s="17">
        <v>47.985663428300001</v>
      </c>
      <c r="AI17" s="17">
        <v>76.612923589999994</v>
      </c>
      <c r="AJ17" s="17">
        <v>104.84025845000001</v>
      </c>
      <c r="AK17" s="17">
        <v>167.17449456</v>
      </c>
      <c r="AL17" s="18">
        <v>1708</v>
      </c>
      <c r="AM17" s="18">
        <v>2285</v>
      </c>
      <c r="AN17" s="18">
        <v>2404.9427804349889</v>
      </c>
      <c r="AO17" s="18">
        <v>2737.8170739239199</v>
      </c>
      <c r="AP17" s="18">
        <f t="shared" si="0"/>
        <v>3155.8269929587696</v>
      </c>
      <c r="AQ17" s="18">
        <f t="shared" si="0"/>
        <v>6153.8037429134001</v>
      </c>
      <c r="AR17" s="18">
        <f t="shared" si="0"/>
        <v>5612.5797120104498</v>
      </c>
    </row>
    <row r="18" spans="2:44" s="34" customFormat="1" ht="48" customHeight="1" thickTop="1" thickBot="1">
      <c r="B18" s="13" t="s">
        <v>139</v>
      </c>
      <c r="C18" s="17">
        <v>5222</v>
      </c>
      <c r="D18" s="17">
        <v>6011</v>
      </c>
      <c r="E18" s="17">
        <v>6687.5316023233481</v>
      </c>
      <c r="F18" s="17">
        <v>7649.4965797493933</v>
      </c>
      <c r="G18" s="17">
        <v>12949.686943844401</v>
      </c>
      <c r="H18" s="17">
        <v>13041.380861656327</v>
      </c>
      <c r="I18" s="17">
        <v>14422.674078751001</v>
      </c>
      <c r="J18" s="17">
        <v>149</v>
      </c>
      <c r="K18" s="17">
        <v>174</v>
      </c>
      <c r="L18" s="17">
        <v>114.92035013</v>
      </c>
      <c r="M18" s="17">
        <v>351.30960048000003</v>
      </c>
      <c r="N18" s="17">
        <v>385.899699</v>
      </c>
      <c r="O18" s="17">
        <v>108.20122570999999</v>
      </c>
      <c r="P18" s="17">
        <v>93.740378879999994</v>
      </c>
      <c r="Q18" s="17">
        <v>88</v>
      </c>
      <c r="R18" s="17">
        <v>53</v>
      </c>
      <c r="S18" s="17">
        <v>70.510815199999996</v>
      </c>
      <c r="T18" s="17">
        <v>30.894562529999995</v>
      </c>
      <c r="U18" s="17">
        <v>93.191183870000003</v>
      </c>
      <c r="V18" s="17">
        <v>17.171150840000003</v>
      </c>
      <c r="W18" s="17">
        <v>1.95839567</v>
      </c>
      <c r="X18" s="17">
        <v>0</v>
      </c>
      <c r="Y18" s="17">
        <v>0</v>
      </c>
      <c r="Z18" s="17">
        <v>75.025999999999996</v>
      </c>
      <c r="AA18" s="17">
        <v>157.51092600000001</v>
      </c>
      <c r="AB18" s="17">
        <v>0</v>
      </c>
      <c r="AC18" s="17">
        <v>0</v>
      </c>
      <c r="AD18" s="17">
        <v>0</v>
      </c>
      <c r="AE18" s="17">
        <v>0</v>
      </c>
      <c r="AF18" s="17">
        <v>0</v>
      </c>
      <c r="AG18" s="17">
        <v>0</v>
      </c>
      <c r="AH18" s="17">
        <v>0</v>
      </c>
      <c r="AI18" s="17">
        <v>0</v>
      </c>
      <c r="AJ18" s="17">
        <v>0</v>
      </c>
      <c r="AK18" s="17">
        <v>0</v>
      </c>
      <c r="AL18" s="18">
        <v>5459</v>
      </c>
      <c r="AM18" s="18">
        <v>6238</v>
      </c>
      <c r="AN18" s="18">
        <v>6947.9887676533481</v>
      </c>
      <c r="AO18" s="18">
        <v>8189.2116687593934</v>
      </c>
      <c r="AP18" s="18">
        <f t="shared" si="0"/>
        <v>13428.7778267144</v>
      </c>
      <c r="AQ18" s="18">
        <f t="shared" si="0"/>
        <v>13166.753238206327</v>
      </c>
      <c r="AR18" s="18">
        <f t="shared" si="0"/>
        <v>14518.372853301</v>
      </c>
    </row>
    <row r="19" spans="2:44" s="34" customFormat="1" ht="48" customHeight="1" thickTop="1" thickBot="1">
      <c r="B19" s="13" t="s">
        <v>140</v>
      </c>
      <c r="C19" s="17">
        <v>5372</v>
      </c>
      <c r="D19" s="17">
        <v>4609</v>
      </c>
      <c r="E19" s="17">
        <v>5902.0402196580717</v>
      </c>
      <c r="F19" s="17">
        <v>8586.8609222895011</v>
      </c>
      <c r="G19" s="17">
        <v>9237.1765789802175</v>
      </c>
      <c r="H19" s="17">
        <v>16349.208129072875</v>
      </c>
      <c r="I19" s="17">
        <v>20925.013377067698</v>
      </c>
      <c r="J19" s="17">
        <v>4619</v>
      </c>
      <c r="K19" s="17">
        <v>4839</v>
      </c>
      <c r="L19" s="17">
        <v>4196.5062254852519</v>
      </c>
      <c r="M19" s="17">
        <v>5293.7883608102447</v>
      </c>
      <c r="N19" s="17">
        <v>5607.5377739502428</v>
      </c>
      <c r="O19" s="17">
        <v>5786.6427472305468</v>
      </c>
      <c r="P19" s="17">
        <v>6587.9778772740701</v>
      </c>
      <c r="Q19" s="17">
        <v>1430</v>
      </c>
      <c r="R19" s="17">
        <v>1396</v>
      </c>
      <c r="S19" s="17">
        <v>1379.2279884707671</v>
      </c>
      <c r="T19" s="17">
        <v>605.7196676928977</v>
      </c>
      <c r="U19" s="17">
        <v>676.70512669115681</v>
      </c>
      <c r="V19" s="17">
        <v>773.9181281038841</v>
      </c>
      <c r="W19" s="17">
        <v>825.34494801173105</v>
      </c>
      <c r="X19" s="17">
        <v>0</v>
      </c>
      <c r="Y19" s="17">
        <v>1585</v>
      </c>
      <c r="Z19" s="17">
        <v>171.04615717634687</v>
      </c>
      <c r="AA19" s="17">
        <v>24.33</v>
      </c>
      <c r="AB19" s="17">
        <v>0.7990899600000001</v>
      </c>
      <c r="AC19" s="17">
        <v>0</v>
      </c>
      <c r="AD19" s="17">
        <v>53.767000000000003</v>
      </c>
      <c r="AE19" s="17">
        <v>61</v>
      </c>
      <c r="AF19" s="17">
        <v>1</v>
      </c>
      <c r="AG19" s="17">
        <v>22.2230718</v>
      </c>
      <c r="AH19" s="17">
        <v>23.293781780000003</v>
      </c>
      <c r="AI19" s="17">
        <v>46.177517133736849</v>
      </c>
      <c r="AJ19" s="17">
        <v>57.062527639999999</v>
      </c>
      <c r="AK19" s="17">
        <v>72.020923610099999</v>
      </c>
      <c r="AL19" s="18">
        <v>11482</v>
      </c>
      <c r="AM19" s="18">
        <v>12430</v>
      </c>
      <c r="AN19" s="18">
        <v>11671.043662590437</v>
      </c>
      <c r="AO19" s="18">
        <v>14533.992732572644</v>
      </c>
      <c r="AP19" s="18">
        <f t="shared" si="0"/>
        <v>15568.396086715355</v>
      </c>
      <c r="AQ19" s="18">
        <f t="shared" si="0"/>
        <v>22966.831532047305</v>
      </c>
      <c r="AR19" s="18">
        <f t="shared" si="0"/>
        <v>28464.124125963601</v>
      </c>
    </row>
    <row r="20" spans="2:44" s="34" customFormat="1" ht="48" customHeight="1" thickTop="1" thickBot="1">
      <c r="B20" s="13" t="s">
        <v>141</v>
      </c>
      <c r="C20" s="17">
        <v>152</v>
      </c>
      <c r="D20" s="17">
        <v>117</v>
      </c>
      <c r="E20" s="17">
        <v>169.19641224509996</v>
      </c>
      <c r="F20" s="17">
        <v>148.94641037459999</v>
      </c>
      <c r="G20" s="17">
        <v>155.19708602180003</v>
      </c>
      <c r="H20" s="17">
        <v>125.3076383614099</v>
      </c>
      <c r="I20" s="17">
        <v>87.322663451669996</v>
      </c>
      <c r="J20" s="17">
        <v>165</v>
      </c>
      <c r="K20" s="17">
        <v>157</v>
      </c>
      <c r="L20" s="17">
        <v>175.30679066336933</v>
      </c>
      <c r="M20" s="17">
        <v>170.07840468705066</v>
      </c>
      <c r="N20" s="17">
        <v>189.41049578533398</v>
      </c>
      <c r="O20" s="17">
        <v>197.09174383144324</v>
      </c>
      <c r="P20" s="17">
        <v>120.748610739073</v>
      </c>
      <c r="Q20" s="17">
        <v>31</v>
      </c>
      <c r="R20" s="17">
        <v>34</v>
      </c>
      <c r="S20" s="17">
        <v>38.133981687943653</v>
      </c>
      <c r="T20" s="17">
        <v>41.481915836691208</v>
      </c>
      <c r="U20" s="17">
        <v>43.557472157863707</v>
      </c>
      <c r="V20" s="17">
        <v>20.053525247943703</v>
      </c>
      <c r="W20" s="17">
        <v>16.623232339943701</v>
      </c>
      <c r="X20" s="17">
        <v>20</v>
      </c>
      <c r="Y20" s="17">
        <v>26</v>
      </c>
      <c r="Z20" s="17">
        <v>53.642187649999997</v>
      </c>
      <c r="AA20" s="17">
        <v>52.449109865000004</v>
      </c>
      <c r="AB20" s="17">
        <v>53.417877940000011</v>
      </c>
      <c r="AC20" s="17">
        <v>32.906230990000012</v>
      </c>
      <c r="AD20" s="17">
        <v>68.894914728511907</v>
      </c>
      <c r="AE20" s="17">
        <v>10</v>
      </c>
      <c r="AF20" s="17">
        <v>7</v>
      </c>
      <c r="AG20" s="17">
        <v>31.593703265426399</v>
      </c>
      <c r="AH20" s="17">
        <v>16.345845679022833</v>
      </c>
      <c r="AI20" s="17">
        <v>24.602583630000002</v>
      </c>
      <c r="AJ20" s="17">
        <v>26.73808703185211</v>
      </c>
      <c r="AK20" s="17">
        <v>27.580295169999999</v>
      </c>
      <c r="AL20" s="18">
        <v>378</v>
      </c>
      <c r="AM20" s="18">
        <v>341</v>
      </c>
      <c r="AN20" s="18">
        <v>467.87307551183937</v>
      </c>
      <c r="AO20" s="18">
        <v>429.30168644236471</v>
      </c>
      <c r="AP20" s="18">
        <f t="shared" si="0"/>
        <v>466.18551553499776</v>
      </c>
      <c r="AQ20" s="18">
        <f t="shared" si="0"/>
        <v>402.09722546264896</v>
      </c>
      <c r="AR20" s="18">
        <f t="shared" si="0"/>
        <v>321.16971642919862</v>
      </c>
    </row>
    <row r="21" spans="2:44" s="34" customFormat="1" ht="48" customHeight="1" thickTop="1" thickBot="1">
      <c r="B21" s="13" t="s">
        <v>142</v>
      </c>
      <c r="C21" s="17">
        <v>685</v>
      </c>
      <c r="D21" s="17">
        <v>781</v>
      </c>
      <c r="E21" s="17">
        <v>643.99594971389956</v>
      </c>
      <c r="F21" s="17">
        <v>781.59962403808231</v>
      </c>
      <c r="G21" s="17">
        <v>1220.8381061784369</v>
      </c>
      <c r="H21" s="17">
        <v>1771.2771780585822</v>
      </c>
      <c r="I21" s="17">
        <v>1771.94089260286</v>
      </c>
      <c r="J21" s="17">
        <v>334</v>
      </c>
      <c r="K21" s="17">
        <v>279</v>
      </c>
      <c r="L21" s="17">
        <v>274.89554612256376</v>
      </c>
      <c r="M21" s="17">
        <v>282.49552349675713</v>
      </c>
      <c r="N21" s="17">
        <v>411.78995754649839</v>
      </c>
      <c r="O21" s="17">
        <v>380.24428578699678</v>
      </c>
      <c r="P21" s="17">
        <v>519.13775807713296</v>
      </c>
      <c r="Q21" s="17">
        <v>63</v>
      </c>
      <c r="R21" s="17">
        <v>61</v>
      </c>
      <c r="S21" s="17">
        <v>57.226742052610433</v>
      </c>
      <c r="T21" s="17">
        <v>57.880506507224638</v>
      </c>
      <c r="U21" s="17">
        <v>138.33128741472461</v>
      </c>
      <c r="V21" s="17">
        <v>170.81409770603486</v>
      </c>
      <c r="W21" s="17">
        <v>78.741961858662194</v>
      </c>
      <c r="X21" s="17">
        <v>73</v>
      </c>
      <c r="Y21" s="17">
        <v>99</v>
      </c>
      <c r="Z21" s="17">
        <v>84.529522846982999</v>
      </c>
      <c r="AA21" s="17">
        <v>86.482288440000005</v>
      </c>
      <c r="AB21" s="17">
        <v>77.470910551283268</v>
      </c>
      <c r="AC21" s="17">
        <v>172.68680253357374</v>
      </c>
      <c r="AD21" s="17">
        <v>228.652313025962</v>
      </c>
      <c r="AE21" s="17">
        <v>14</v>
      </c>
      <c r="AF21" s="17">
        <v>18</v>
      </c>
      <c r="AG21" s="17">
        <v>25.6939613996019</v>
      </c>
      <c r="AH21" s="17">
        <v>32.260710338153643</v>
      </c>
      <c r="AI21" s="17">
        <v>46.225533603025745</v>
      </c>
      <c r="AJ21" s="17">
        <v>64.306317865119524</v>
      </c>
      <c r="AK21" s="17">
        <v>101.66245827</v>
      </c>
      <c r="AL21" s="18">
        <v>1169</v>
      </c>
      <c r="AM21" s="18">
        <v>1238</v>
      </c>
      <c r="AN21" s="18">
        <v>1086.3417221356585</v>
      </c>
      <c r="AO21" s="18">
        <v>1240.7186528202178</v>
      </c>
      <c r="AP21" s="18">
        <f t="shared" si="0"/>
        <v>1894.6557952939688</v>
      </c>
      <c r="AQ21" s="18">
        <f t="shared" si="0"/>
        <v>2559.3286819503073</v>
      </c>
      <c r="AR21" s="18">
        <f t="shared" si="0"/>
        <v>2700.1353838346172</v>
      </c>
    </row>
    <row r="22" spans="2:44" s="34" customFormat="1" ht="48" customHeight="1" thickTop="1" thickBot="1">
      <c r="B22" s="13" t="s">
        <v>143</v>
      </c>
      <c r="C22" s="17">
        <v>16074</v>
      </c>
      <c r="D22" s="17">
        <v>17424</v>
      </c>
      <c r="E22" s="17">
        <v>19791.497952457412</v>
      </c>
      <c r="F22" s="17">
        <v>21332.359793458596</v>
      </c>
      <c r="G22" s="17">
        <f>SUM(G16:G21)</f>
        <v>28150.932596355517</v>
      </c>
      <c r="H22" s="17">
        <f>SUM(H16:H21)</f>
        <v>39305.547303334846</v>
      </c>
      <c r="I22" s="17">
        <f>SUM(I16:I21)</f>
        <v>42722.916777602077</v>
      </c>
      <c r="J22" s="17">
        <v>7205</v>
      </c>
      <c r="K22" s="17">
        <v>7475</v>
      </c>
      <c r="L22" s="17">
        <v>6785.9662320366724</v>
      </c>
      <c r="M22" s="17">
        <v>8312.4102336066408</v>
      </c>
      <c r="N22" s="17">
        <f>SUM(N16:N21)</f>
        <v>8900.4268606434307</v>
      </c>
      <c r="O22" s="17">
        <f>SUM(O16:O21)</f>
        <v>9726.3449079543479</v>
      </c>
      <c r="P22" s="17">
        <f>SUM(P16:P21)</f>
        <v>9959.5360787594364</v>
      </c>
      <c r="Q22" s="17">
        <v>2626</v>
      </c>
      <c r="R22" s="17">
        <v>2640</v>
      </c>
      <c r="S22" s="17">
        <v>3338.6369304301588</v>
      </c>
      <c r="T22" s="17">
        <v>2017.9457405119979</v>
      </c>
      <c r="U22" s="17">
        <f>SUM(U16:U21)</f>
        <v>2132.6918245537045</v>
      </c>
      <c r="V22" s="17">
        <f>SUM(V16:V21)</f>
        <v>1960.8559004563524</v>
      </c>
      <c r="W22" s="17">
        <f>SUM(W16:W21)</f>
        <v>2126.3196766882411</v>
      </c>
      <c r="X22" s="17">
        <v>2126</v>
      </c>
      <c r="Y22" s="17">
        <v>3751</v>
      </c>
      <c r="Z22" s="17">
        <v>3097.4867151425715</v>
      </c>
      <c r="AA22" s="17">
        <v>3494.8088875103608</v>
      </c>
      <c r="AB22" s="17">
        <f>SUM(AB16:AB21)</f>
        <v>3443.7649993739951</v>
      </c>
      <c r="AC22" s="17">
        <f>SUM(AC16:AC21)</f>
        <v>4394.6656436984322</v>
      </c>
      <c r="AD22" s="17">
        <f>SUM(AD16:AD21)</f>
        <v>4437.7159197228739</v>
      </c>
      <c r="AE22" s="17">
        <v>311</v>
      </c>
      <c r="AF22" s="17">
        <v>264</v>
      </c>
      <c r="AG22" s="17">
        <v>460.35572776152833</v>
      </c>
      <c r="AH22" s="17">
        <v>433.42595902497646</v>
      </c>
      <c r="AI22" s="17">
        <f>SUM(AI16:AI21)</f>
        <v>476.36429382676261</v>
      </c>
      <c r="AJ22" s="17">
        <f>SUM(AJ16:AJ21)</f>
        <v>564.0508075319716</v>
      </c>
      <c r="AK22" s="17">
        <f>SUM(AK16:AK21)</f>
        <v>763.99447681009997</v>
      </c>
      <c r="AL22" s="18">
        <v>28342</v>
      </c>
      <c r="AM22" s="18">
        <v>31554</v>
      </c>
      <c r="AN22" s="18">
        <v>33473.943557828345</v>
      </c>
      <c r="AO22" s="18">
        <v>35590.950614112568</v>
      </c>
      <c r="AP22" s="18">
        <f t="shared" si="0"/>
        <v>43104.180574753409</v>
      </c>
      <c r="AQ22" s="18">
        <f t="shared" si="0"/>
        <v>55951.464562975947</v>
      </c>
      <c r="AR22" s="18">
        <f>AK22+AD22+W22+P22+I22</f>
        <v>60010.482929582729</v>
      </c>
    </row>
    <row r="23" spans="2:44" ht="48" customHeight="1" thickTop="1">
      <c r="B23" s="146" t="s">
        <v>296</v>
      </c>
      <c r="S23" s="40"/>
      <c r="T23" s="40"/>
      <c r="U23" s="40"/>
      <c r="V23" s="40"/>
      <c r="W23" s="40"/>
      <c r="X23" s="40"/>
      <c r="Y23" s="40"/>
      <c r="Z23" s="40"/>
      <c r="AA23" s="40"/>
      <c r="AB23" s="282" t="s">
        <v>297</v>
      </c>
      <c r="AC23" s="282"/>
      <c r="AD23" s="282"/>
      <c r="AE23" s="283"/>
      <c r="AF23" s="283"/>
      <c r="AG23" s="283"/>
      <c r="AH23" s="283"/>
      <c r="AI23" s="283"/>
      <c r="AJ23" s="283"/>
      <c r="AK23" s="283"/>
      <c r="AL23" s="283"/>
      <c r="AM23" s="283"/>
      <c r="AN23" s="283"/>
      <c r="AO23" s="283"/>
      <c r="AP23" s="283"/>
      <c r="AQ23" s="159"/>
    </row>
  </sheetData>
  <protectedRanges>
    <protectedRange sqref="F24:F28 L24:L28 R24:R28 X24:X28" name="سنوي جدول 22"/>
    <protectedRange sqref="H16:I21" name="سنوي جدول 22_1"/>
    <protectedRange sqref="O16:P21" name="سنوي جدول 22_2"/>
    <protectedRange sqref="V16:W21" name="سنوي جدول 22_3"/>
    <protectedRange sqref="AC16:AD21" name="سنوي جدول 22_4"/>
    <protectedRange sqref="AJ16:AK21" name="سنوي جدول 22_5"/>
  </protectedRanges>
  <mergeCells count="10">
    <mergeCell ref="AB23:AP23"/>
    <mergeCell ref="D11:AP11"/>
    <mergeCell ref="D12:AP12"/>
    <mergeCell ref="B14:B15"/>
    <mergeCell ref="AL14:AR14"/>
    <mergeCell ref="C14:I14"/>
    <mergeCell ref="J14:P14"/>
    <mergeCell ref="Q14:W14"/>
    <mergeCell ref="AE14:AK14"/>
    <mergeCell ref="X14:AD14"/>
  </mergeCells>
  <pageMargins left="0.7" right="0.7" top="0.75" bottom="0.75" header="0.3" footer="0.3"/>
  <pageSetup paperSize="9" orientation="portrait" r:id="rId1"/>
  <headerFooter>
    <oddFooter>&amp;C&amp;1#&amp;"Calibri"&amp;10&amp;K000000Internal - داخلي</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autoPageBreaks="0"/>
  </sheetPr>
  <dimension ref="B11:BA24"/>
  <sheetViews>
    <sheetView showGridLines="0" showRowColHeaders="0" rightToLeft="1" zoomScale="70" zoomScaleNormal="70" workbookViewId="0">
      <selection activeCell="B22" sqref="B22"/>
    </sheetView>
  </sheetViews>
  <sheetFormatPr defaultColWidth="8.85546875" defaultRowHeight="15"/>
  <cols>
    <col min="1" max="1" width="8.85546875" style="82"/>
    <col min="2" max="2" width="20.42578125" style="82" customWidth="1"/>
    <col min="3" max="7" width="10.5703125" style="82" bestFit="1" customWidth="1"/>
    <col min="8" max="8" width="11.5703125" style="82" bestFit="1" customWidth="1"/>
    <col min="9" max="9" width="11.5703125" style="82" customWidth="1"/>
    <col min="10" max="12" width="10.42578125" style="82" bestFit="1" customWidth="1"/>
    <col min="13" max="13" width="10.5703125" style="82" bestFit="1" customWidth="1"/>
    <col min="14" max="14" width="10.42578125" style="82" bestFit="1" customWidth="1"/>
    <col min="15" max="15" width="10.5703125" style="82" bestFit="1" customWidth="1"/>
    <col min="16" max="16" width="10.5703125" style="82" customWidth="1"/>
    <col min="17" max="20" width="8.85546875" style="82" bestFit="1" customWidth="1"/>
    <col min="21" max="21" width="8.140625" style="82" bestFit="1" customWidth="1"/>
    <col min="22" max="22" width="8.85546875" style="82" bestFit="1" customWidth="1"/>
    <col min="23" max="23" width="8.85546875" style="82" customWidth="1"/>
    <col min="24" max="24" width="8.85546875" style="82" bestFit="1" customWidth="1"/>
    <col min="25" max="25" width="10.42578125" style="82" bestFit="1" customWidth="1"/>
    <col min="26" max="27" width="8.85546875" style="82" bestFit="1" customWidth="1"/>
    <col min="28" max="28" width="8.5703125" style="82" bestFit="1" customWidth="1"/>
    <col min="29" max="29" width="8.85546875" style="82" bestFit="1" customWidth="1"/>
    <col min="30" max="30" width="8.85546875" style="82" customWidth="1"/>
    <col min="31" max="32" width="7.5703125" style="82" bestFit="1" customWidth="1"/>
    <col min="33" max="33" width="8.5703125" style="82" bestFit="1" customWidth="1"/>
    <col min="34" max="34" width="7.5703125" style="82" bestFit="1" customWidth="1"/>
    <col min="35" max="35" width="8.140625" style="82" bestFit="1" customWidth="1"/>
    <col min="36" max="36" width="8.5703125" style="82" bestFit="1" customWidth="1"/>
    <col min="37" max="37" width="8.5703125" style="82" customWidth="1"/>
    <col min="38" max="41" width="13" style="82" bestFit="1" customWidth="1"/>
    <col min="42" max="42" width="13.140625" style="82" bestFit="1" customWidth="1"/>
    <col min="43" max="43" width="13.140625" style="82" customWidth="1"/>
    <col min="44" max="44" width="14.42578125" style="82" bestFit="1" customWidth="1"/>
    <col min="45" max="16384" width="8.85546875" style="82"/>
  </cols>
  <sheetData>
    <row r="11" spans="2:44" ht="26.25" customHeight="1">
      <c r="C11" s="266" t="s">
        <v>521</v>
      </c>
      <c r="D11" s="266"/>
      <c r="E11" s="266"/>
      <c r="F11" s="266"/>
      <c r="G11" s="266"/>
      <c r="H11" s="266"/>
      <c r="I11" s="266"/>
      <c r="J11" s="266"/>
      <c r="K11" s="266"/>
      <c r="L11" s="266"/>
      <c r="M11" s="266"/>
      <c r="N11" s="266"/>
      <c r="O11" s="266"/>
      <c r="P11" s="266"/>
      <c r="Q11" s="266"/>
      <c r="R11" s="266"/>
      <c r="S11" s="266"/>
      <c r="T11" s="266"/>
      <c r="U11" s="266"/>
      <c r="V11" s="266"/>
      <c r="W11" s="266"/>
      <c r="X11" s="266"/>
      <c r="Y11" s="266"/>
      <c r="Z11" s="266"/>
      <c r="AA11" s="266"/>
      <c r="AB11" s="266"/>
      <c r="AC11" s="266"/>
      <c r="AD11" s="266"/>
      <c r="AE11" s="266"/>
      <c r="AF11" s="266"/>
      <c r="AG11" s="266"/>
      <c r="AH11" s="266"/>
      <c r="AI11" s="266"/>
      <c r="AJ11" s="266"/>
      <c r="AK11" s="266"/>
      <c r="AL11" s="266"/>
      <c r="AM11" s="266"/>
      <c r="AN11" s="266"/>
      <c r="AO11" s="266"/>
      <c r="AP11" s="266"/>
      <c r="AQ11" s="154"/>
    </row>
    <row r="12" spans="2:44" ht="16.5" customHeight="1">
      <c r="C12" s="273" t="s">
        <v>522</v>
      </c>
      <c r="D12" s="273"/>
      <c r="E12" s="273"/>
      <c r="F12" s="273"/>
      <c r="G12" s="273"/>
      <c r="H12" s="273"/>
      <c r="I12" s="273"/>
      <c r="J12" s="273"/>
      <c r="K12" s="273"/>
      <c r="L12" s="273"/>
      <c r="M12" s="273"/>
      <c r="N12" s="273"/>
      <c r="O12" s="273"/>
      <c r="P12" s="273"/>
      <c r="Q12" s="273"/>
      <c r="R12" s="273"/>
      <c r="S12" s="273"/>
      <c r="T12" s="273"/>
      <c r="U12" s="273"/>
      <c r="V12" s="273"/>
      <c r="W12" s="273"/>
      <c r="X12" s="273"/>
      <c r="Y12" s="273"/>
      <c r="Z12" s="273"/>
      <c r="AA12" s="273"/>
      <c r="AB12" s="273"/>
      <c r="AC12" s="273"/>
      <c r="AD12" s="273"/>
      <c r="AE12" s="273"/>
      <c r="AF12" s="273"/>
      <c r="AG12" s="273"/>
      <c r="AH12" s="273"/>
      <c r="AI12" s="273"/>
      <c r="AJ12" s="273"/>
      <c r="AK12" s="273"/>
      <c r="AL12" s="273"/>
      <c r="AM12" s="273"/>
      <c r="AN12" s="273"/>
      <c r="AO12" s="273"/>
      <c r="AP12" s="273"/>
      <c r="AQ12" s="157"/>
    </row>
    <row r="13" spans="2:44" ht="40.5" customHeight="1" thickBot="1">
      <c r="C13" s="273"/>
      <c r="D13" s="273"/>
      <c r="E13" s="273"/>
      <c r="F13" s="273"/>
      <c r="G13" s="273"/>
      <c r="H13" s="273"/>
      <c r="I13" s="273"/>
      <c r="J13" s="273"/>
      <c r="K13" s="273"/>
      <c r="L13" s="273"/>
      <c r="M13" s="273"/>
      <c r="N13" s="273"/>
      <c r="O13" s="273"/>
      <c r="P13" s="273"/>
      <c r="Q13" s="273"/>
      <c r="R13" s="273"/>
      <c r="S13" s="273"/>
      <c r="T13" s="273"/>
      <c r="U13" s="273"/>
      <c r="V13" s="273"/>
      <c r="W13" s="273"/>
      <c r="X13" s="273"/>
      <c r="Y13" s="273"/>
      <c r="Z13" s="273"/>
      <c r="AA13" s="273"/>
      <c r="AB13" s="273"/>
      <c r="AC13" s="273"/>
      <c r="AD13" s="273"/>
      <c r="AE13" s="273"/>
      <c r="AF13" s="273"/>
      <c r="AG13" s="273"/>
      <c r="AH13" s="273"/>
      <c r="AI13" s="273"/>
      <c r="AJ13" s="273"/>
      <c r="AK13" s="273"/>
      <c r="AL13" s="273"/>
      <c r="AM13" s="273"/>
      <c r="AN13" s="273"/>
      <c r="AO13" s="273"/>
      <c r="AP13" s="273"/>
      <c r="AQ13" s="157"/>
    </row>
    <row r="14" spans="2:44" ht="62.25" customHeight="1" thickTop="1" thickBot="1">
      <c r="B14" s="274" t="s">
        <v>136</v>
      </c>
      <c r="C14" s="279" t="s">
        <v>458</v>
      </c>
      <c r="D14" s="280"/>
      <c r="E14" s="280"/>
      <c r="F14" s="280"/>
      <c r="G14" s="280"/>
      <c r="H14" s="280"/>
      <c r="I14" s="281"/>
      <c r="J14" s="279" t="s">
        <v>459</v>
      </c>
      <c r="K14" s="280"/>
      <c r="L14" s="280"/>
      <c r="M14" s="280"/>
      <c r="N14" s="280"/>
      <c r="O14" s="280"/>
      <c r="P14" s="281"/>
      <c r="Q14" s="279" t="s">
        <v>460</v>
      </c>
      <c r="R14" s="280"/>
      <c r="S14" s="280"/>
      <c r="T14" s="280"/>
      <c r="U14" s="280"/>
      <c r="V14" s="280"/>
      <c r="W14" s="281"/>
      <c r="X14" s="279" t="s">
        <v>461</v>
      </c>
      <c r="Y14" s="280"/>
      <c r="Z14" s="280"/>
      <c r="AA14" s="280"/>
      <c r="AB14" s="280"/>
      <c r="AC14" s="280"/>
      <c r="AD14" s="281"/>
      <c r="AE14" s="279" t="s">
        <v>462</v>
      </c>
      <c r="AF14" s="280"/>
      <c r="AG14" s="280"/>
      <c r="AH14" s="280"/>
      <c r="AI14" s="280"/>
      <c r="AJ14" s="280"/>
      <c r="AK14" s="281"/>
      <c r="AL14" s="285" t="s">
        <v>1</v>
      </c>
      <c r="AM14" s="286"/>
      <c r="AN14" s="286"/>
      <c r="AO14" s="286"/>
      <c r="AP14" s="286"/>
      <c r="AQ14" s="286"/>
      <c r="AR14" s="286"/>
    </row>
    <row r="15" spans="2:44" ht="16.5" thickTop="1" thickBot="1">
      <c r="B15" s="275"/>
      <c r="C15" s="14">
        <v>2017</v>
      </c>
      <c r="D15" s="14">
        <v>2018</v>
      </c>
      <c r="E15" s="14">
        <v>2019</v>
      </c>
      <c r="F15" s="14">
        <v>2020</v>
      </c>
      <c r="G15" s="14">
        <v>2021</v>
      </c>
      <c r="H15" s="14">
        <v>2022</v>
      </c>
      <c r="I15" s="14">
        <v>2023</v>
      </c>
      <c r="J15" s="14">
        <v>2017</v>
      </c>
      <c r="K15" s="14">
        <v>2018</v>
      </c>
      <c r="L15" s="14">
        <v>2019</v>
      </c>
      <c r="M15" s="14">
        <v>2020</v>
      </c>
      <c r="N15" s="14">
        <v>2021</v>
      </c>
      <c r="O15" s="14">
        <v>2022</v>
      </c>
      <c r="P15" s="14">
        <v>2023</v>
      </c>
      <c r="Q15" s="14">
        <v>2017</v>
      </c>
      <c r="R15" s="14">
        <v>2018</v>
      </c>
      <c r="S15" s="14">
        <v>2019</v>
      </c>
      <c r="T15" s="14">
        <v>2020</v>
      </c>
      <c r="U15" s="14">
        <v>2021</v>
      </c>
      <c r="V15" s="14">
        <v>2022</v>
      </c>
      <c r="W15" s="14">
        <v>2023</v>
      </c>
      <c r="X15" s="14">
        <v>2017</v>
      </c>
      <c r="Y15" s="14">
        <v>2018</v>
      </c>
      <c r="Z15" s="14">
        <v>2019</v>
      </c>
      <c r="AA15" s="14">
        <v>2020</v>
      </c>
      <c r="AB15" s="14">
        <v>2021</v>
      </c>
      <c r="AC15" s="14">
        <v>2022</v>
      </c>
      <c r="AD15" s="14">
        <v>2023</v>
      </c>
      <c r="AE15" s="14">
        <v>2017</v>
      </c>
      <c r="AF15" s="14">
        <v>2018</v>
      </c>
      <c r="AG15" s="14">
        <v>2019</v>
      </c>
      <c r="AH15" s="14">
        <v>2020</v>
      </c>
      <c r="AI15" s="14">
        <v>2021</v>
      </c>
      <c r="AJ15" s="14">
        <v>2022</v>
      </c>
      <c r="AK15" s="14">
        <v>2023</v>
      </c>
      <c r="AL15" s="14">
        <v>2017</v>
      </c>
      <c r="AM15" s="14">
        <v>2018</v>
      </c>
      <c r="AN15" s="14">
        <v>2019</v>
      </c>
      <c r="AO15" s="14">
        <v>2020</v>
      </c>
      <c r="AP15" s="14">
        <v>2021</v>
      </c>
      <c r="AQ15" s="14">
        <v>2022</v>
      </c>
      <c r="AR15" s="14">
        <v>2023</v>
      </c>
    </row>
    <row r="16" spans="2:44" ht="76.5" thickTop="1" thickBot="1">
      <c r="B16" s="13" t="s">
        <v>144</v>
      </c>
      <c r="C16" s="17">
        <v>448</v>
      </c>
      <c r="D16" s="17">
        <v>628</v>
      </c>
      <c r="E16" s="17">
        <v>773.56995913000003</v>
      </c>
      <c r="F16" s="17">
        <v>852.19871532889988</v>
      </c>
      <c r="G16" s="17">
        <v>1148.8071754639</v>
      </c>
      <c r="H16" s="17">
        <v>1402.85698404761</v>
      </c>
      <c r="I16" s="17">
        <v>1429.4130184870901</v>
      </c>
      <c r="J16" s="17">
        <v>239</v>
      </c>
      <c r="K16" s="17">
        <v>389</v>
      </c>
      <c r="L16" s="17">
        <v>330.43993184039783</v>
      </c>
      <c r="M16" s="17">
        <v>632.88494156334195</v>
      </c>
      <c r="N16" s="17">
        <v>572.36155789740042</v>
      </c>
      <c r="O16" s="17">
        <v>786.12139674147534</v>
      </c>
      <c r="P16" s="17">
        <v>732.85484617813495</v>
      </c>
      <c r="Q16" s="17">
        <v>163</v>
      </c>
      <c r="R16" s="17">
        <v>119</v>
      </c>
      <c r="S16" s="17">
        <v>98.009298873869</v>
      </c>
      <c r="T16" s="17">
        <v>72.491396562001796</v>
      </c>
      <c r="U16" s="17">
        <v>101.50767918318196</v>
      </c>
      <c r="V16" s="17">
        <v>51.230968028035271</v>
      </c>
      <c r="W16" s="17">
        <v>93.982394742810001</v>
      </c>
      <c r="X16" s="17">
        <v>78</v>
      </c>
      <c r="Y16" s="17">
        <v>60</v>
      </c>
      <c r="Z16" s="17">
        <v>136.36760082000001</v>
      </c>
      <c r="AA16" s="17">
        <v>169.01254870500003</v>
      </c>
      <c r="AB16" s="17">
        <v>158.18500162345077</v>
      </c>
      <c r="AC16" s="17">
        <v>186.43927740263939</v>
      </c>
      <c r="AD16" s="17">
        <v>169.937462233574</v>
      </c>
      <c r="AE16" s="17">
        <v>11</v>
      </c>
      <c r="AF16" s="17">
        <v>12</v>
      </c>
      <c r="AG16" s="17">
        <v>19.561888918499999</v>
      </c>
      <c r="AH16" s="17">
        <v>25.965003137499998</v>
      </c>
      <c r="AI16" s="17">
        <v>34.020739159999998</v>
      </c>
      <c r="AJ16" s="17">
        <v>77.160340955797096</v>
      </c>
      <c r="AK16" s="17">
        <v>98.234468853999999</v>
      </c>
      <c r="AL16" s="18">
        <v>939</v>
      </c>
      <c r="AM16" s="18">
        <v>1208</v>
      </c>
      <c r="AN16" s="18">
        <v>1357.948679582767</v>
      </c>
      <c r="AO16" s="18">
        <v>1752.5526052967436</v>
      </c>
      <c r="AP16" s="18">
        <f>AI16+AB16+U16+N16+G16</f>
        <v>2014.8821533279331</v>
      </c>
      <c r="AQ16" s="18">
        <f>AJ16+AC16+V16+O16+H16</f>
        <v>2503.808967175557</v>
      </c>
      <c r="AR16" s="18">
        <f>AK16+AD16+W16+P16+I16</f>
        <v>2524.4221904956089</v>
      </c>
    </row>
    <row r="17" spans="2:53" ht="31.5" thickTop="1" thickBot="1">
      <c r="B17" s="13" t="s">
        <v>145</v>
      </c>
      <c r="C17" s="17">
        <v>3111</v>
      </c>
      <c r="D17" s="17">
        <v>2894</v>
      </c>
      <c r="E17" s="17">
        <v>3391.0377642999997</v>
      </c>
      <c r="F17" s="17">
        <v>2543.4506372771998</v>
      </c>
      <c r="G17" s="17">
        <v>5836.9333849882005</v>
      </c>
      <c r="H17" s="17">
        <v>10229.207494669199</v>
      </c>
      <c r="I17" s="17">
        <v>10213.678339038701</v>
      </c>
      <c r="J17" s="17">
        <v>490</v>
      </c>
      <c r="K17" s="17">
        <v>535</v>
      </c>
      <c r="L17" s="17">
        <v>223.37364646999998</v>
      </c>
      <c r="M17" s="17">
        <v>331.09792300000004</v>
      </c>
      <c r="N17" s="17">
        <v>190.36371862999999</v>
      </c>
      <c r="O17" s="17">
        <v>367.67337420999996</v>
      </c>
      <c r="P17" s="17">
        <v>357.57896</v>
      </c>
      <c r="Q17" s="17">
        <v>154</v>
      </c>
      <c r="R17" s="17">
        <v>124</v>
      </c>
      <c r="S17" s="17">
        <v>130.95752080999998</v>
      </c>
      <c r="T17" s="17">
        <v>56.159935141111099</v>
      </c>
      <c r="U17" s="17">
        <v>69.072147999999999</v>
      </c>
      <c r="V17" s="17">
        <v>33.533588000000002</v>
      </c>
      <c r="W17" s="17">
        <v>40.678015000000002</v>
      </c>
      <c r="X17" s="17">
        <v>123</v>
      </c>
      <c r="Y17" s="17">
        <v>1601</v>
      </c>
      <c r="Z17" s="17">
        <v>266.76600000000002</v>
      </c>
      <c r="AA17" s="17">
        <v>201.17099999999999</v>
      </c>
      <c r="AB17" s="17">
        <v>115.68046797</v>
      </c>
      <c r="AC17" s="17">
        <v>399.32615986000002</v>
      </c>
      <c r="AD17" s="17">
        <v>299.90729871999997</v>
      </c>
      <c r="AE17" s="17">
        <v>0</v>
      </c>
      <c r="AF17" s="17">
        <v>2</v>
      </c>
      <c r="AG17" s="17">
        <v>8.6791219454577693</v>
      </c>
      <c r="AH17" s="17">
        <v>1.028</v>
      </c>
      <c r="AI17" s="17">
        <v>1.5</v>
      </c>
      <c r="AJ17" s="17">
        <v>0</v>
      </c>
      <c r="AK17" s="17">
        <v>0</v>
      </c>
      <c r="AL17" s="18">
        <v>3878</v>
      </c>
      <c r="AM17" s="18">
        <v>5156</v>
      </c>
      <c r="AN17" s="18">
        <v>4020.8140535254574</v>
      </c>
      <c r="AO17" s="18">
        <v>3132.9074954183106</v>
      </c>
      <c r="AP17" s="18">
        <f t="shared" ref="AP17:AP22" si="0">AI17+AB17+U17+N17+G17</f>
        <v>6213.5497195882008</v>
      </c>
      <c r="AQ17" s="18">
        <f t="shared" ref="AQ17:AR22" si="1">AJ17+AC17+V17+O17+H17</f>
        <v>11029.7406167392</v>
      </c>
      <c r="AR17" s="18">
        <f t="shared" si="1"/>
        <v>10911.842612758701</v>
      </c>
    </row>
    <row r="18" spans="2:53" ht="31.5" thickTop="1" thickBot="1">
      <c r="B18" s="13" t="s">
        <v>536</v>
      </c>
      <c r="C18" s="17">
        <v>0</v>
      </c>
      <c r="D18" s="17">
        <v>0</v>
      </c>
      <c r="E18" s="17">
        <v>0</v>
      </c>
      <c r="F18" s="17">
        <v>0</v>
      </c>
      <c r="G18" s="17">
        <v>0</v>
      </c>
      <c r="H18" s="17">
        <v>0</v>
      </c>
      <c r="I18" s="17">
        <v>0</v>
      </c>
      <c r="J18" s="17">
        <v>0</v>
      </c>
      <c r="K18" s="17">
        <v>0</v>
      </c>
      <c r="L18" s="17">
        <v>0</v>
      </c>
      <c r="M18" s="17">
        <v>0</v>
      </c>
      <c r="N18" s="17">
        <v>0</v>
      </c>
      <c r="O18" s="17">
        <v>0</v>
      </c>
      <c r="P18" s="17">
        <v>0</v>
      </c>
      <c r="Q18" s="17">
        <v>0</v>
      </c>
      <c r="R18" s="17">
        <v>0</v>
      </c>
      <c r="S18" s="17">
        <v>0</v>
      </c>
      <c r="T18" s="17">
        <v>0</v>
      </c>
      <c r="U18" s="17">
        <v>0</v>
      </c>
      <c r="V18" s="17">
        <v>0</v>
      </c>
      <c r="W18" s="17">
        <v>0</v>
      </c>
      <c r="X18" s="17">
        <v>0</v>
      </c>
      <c r="Y18" s="17">
        <v>0</v>
      </c>
      <c r="Z18" s="17">
        <v>37.505750999999997</v>
      </c>
      <c r="AA18" s="17">
        <v>37.517497219999996</v>
      </c>
      <c r="AB18" s="17">
        <v>37.555004000000004</v>
      </c>
      <c r="AC18" s="17">
        <v>37.58</v>
      </c>
      <c r="AD18" s="17">
        <v>37.499503130000001</v>
      </c>
      <c r="AE18" s="17">
        <v>0</v>
      </c>
      <c r="AF18" s="17">
        <v>3</v>
      </c>
      <c r="AG18" s="17">
        <v>0.54840429854372197</v>
      </c>
      <c r="AH18" s="17">
        <v>0</v>
      </c>
      <c r="AI18" s="17">
        <v>0</v>
      </c>
      <c r="AJ18" s="17">
        <v>4.43745455</v>
      </c>
      <c r="AK18" s="17">
        <v>47.019061090000001</v>
      </c>
      <c r="AL18" s="18">
        <v>0</v>
      </c>
      <c r="AM18" s="18">
        <v>3</v>
      </c>
      <c r="AN18" s="18">
        <v>38.054155298543719</v>
      </c>
      <c r="AO18" s="18">
        <v>37.517497219999996</v>
      </c>
      <c r="AP18" s="18">
        <f t="shared" si="0"/>
        <v>37.555004000000004</v>
      </c>
      <c r="AQ18" s="18">
        <f t="shared" si="1"/>
        <v>42.017454549999997</v>
      </c>
      <c r="AR18" s="18">
        <f t="shared" si="1"/>
        <v>84.518564220000002</v>
      </c>
    </row>
    <row r="19" spans="2:53" ht="57" customHeight="1" thickTop="1" thickBot="1">
      <c r="B19" s="13" t="s">
        <v>146</v>
      </c>
      <c r="C19" s="17">
        <v>179</v>
      </c>
      <c r="D19" s="17">
        <v>271</v>
      </c>
      <c r="E19" s="17">
        <v>361.03521874</v>
      </c>
      <c r="F19" s="17">
        <v>454.15876462000006</v>
      </c>
      <c r="G19" s="17">
        <v>505.50713447000004</v>
      </c>
      <c r="H19" s="17">
        <v>718.80833903999996</v>
      </c>
      <c r="I19" s="17">
        <v>345.41074268</v>
      </c>
      <c r="J19" s="17">
        <v>85</v>
      </c>
      <c r="K19" s="17">
        <v>102</v>
      </c>
      <c r="L19" s="17">
        <v>123.66218827153796</v>
      </c>
      <c r="M19" s="17">
        <v>166.24494737499995</v>
      </c>
      <c r="N19" s="17">
        <v>204.75023323771123</v>
      </c>
      <c r="O19" s="17">
        <v>227.73777492516103</v>
      </c>
      <c r="P19" s="17">
        <v>172.33110811</v>
      </c>
      <c r="Q19" s="17">
        <v>56</v>
      </c>
      <c r="R19" s="17">
        <v>61</v>
      </c>
      <c r="S19" s="17">
        <v>65.335210435249337</v>
      </c>
      <c r="T19" s="17">
        <v>53.308024369501126</v>
      </c>
      <c r="U19" s="17">
        <v>52.288899152782918</v>
      </c>
      <c r="V19" s="17">
        <v>68.061630971532921</v>
      </c>
      <c r="W19" s="17">
        <v>50.610406083999997</v>
      </c>
      <c r="X19" s="17">
        <v>33</v>
      </c>
      <c r="Y19" s="17">
        <v>21</v>
      </c>
      <c r="Z19" s="17">
        <v>27.234425231816406</v>
      </c>
      <c r="AA19" s="17">
        <v>16.478312800000001</v>
      </c>
      <c r="AB19" s="17">
        <v>27.218590639999999</v>
      </c>
      <c r="AC19" s="17">
        <v>35.823048790000001</v>
      </c>
      <c r="AD19" s="17">
        <v>14.3770581618788</v>
      </c>
      <c r="AE19" s="17">
        <v>5</v>
      </c>
      <c r="AF19" s="17">
        <v>1</v>
      </c>
      <c r="AG19" s="17">
        <v>1.939174873314057</v>
      </c>
      <c r="AH19" s="17">
        <v>13.4729323035231</v>
      </c>
      <c r="AI19" s="17">
        <v>26.330088169250001</v>
      </c>
      <c r="AJ19" s="17">
        <v>27.995977599773308</v>
      </c>
      <c r="AK19" s="17">
        <v>20.7025874927069</v>
      </c>
      <c r="AL19" s="18">
        <v>358</v>
      </c>
      <c r="AM19" s="18">
        <v>456</v>
      </c>
      <c r="AN19" s="18">
        <v>579.20621755191769</v>
      </c>
      <c r="AO19" s="18">
        <v>703.66298146802421</v>
      </c>
      <c r="AP19" s="18">
        <f t="shared" si="0"/>
        <v>816.09494566974422</v>
      </c>
      <c r="AQ19" s="18">
        <f t="shared" si="1"/>
        <v>1078.4267713264671</v>
      </c>
      <c r="AR19" s="18">
        <f t="shared" si="1"/>
        <v>603.43190252858574</v>
      </c>
    </row>
    <row r="20" spans="2:53" ht="46.5" thickTop="1" thickBot="1">
      <c r="B20" s="13" t="s">
        <v>147</v>
      </c>
      <c r="C20" s="17">
        <v>353</v>
      </c>
      <c r="D20" s="17">
        <v>373</v>
      </c>
      <c r="E20" s="17">
        <v>432.33334466000008</v>
      </c>
      <c r="F20" s="17">
        <v>440.78982159000003</v>
      </c>
      <c r="G20" s="17">
        <v>456.97035744999999</v>
      </c>
      <c r="H20" s="17">
        <v>451.2326402192511</v>
      </c>
      <c r="I20" s="17">
        <v>364.39806058177101</v>
      </c>
      <c r="J20" s="17">
        <v>98</v>
      </c>
      <c r="K20" s="17">
        <v>105</v>
      </c>
      <c r="L20" s="17">
        <v>117.26815698426404</v>
      </c>
      <c r="M20" s="17">
        <v>144.42170070374405</v>
      </c>
      <c r="N20" s="17">
        <v>167.12506749551636</v>
      </c>
      <c r="O20" s="17">
        <v>179.95625317275412</v>
      </c>
      <c r="P20" s="17">
        <v>184.39373099874001</v>
      </c>
      <c r="Q20" s="17">
        <v>35</v>
      </c>
      <c r="R20" s="17">
        <v>38</v>
      </c>
      <c r="S20" s="17">
        <v>47.971782347782231</v>
      </c>
      <c r="T20" s="17">
        <v>37.215884027782238</v>
      </c>
      <c r="U20" s="17">
        <v>40.549660277832238</v>
      </c>
      <c r="V20" s="17">
        <v>33.65455059778224</v>
      </c>
      <c r="W20" s="17">
        <v>33.1265303887822</v>
      </c>
      <c r="X20" s="17">
        <v>28</v>
      </c>
      <c r="Y20" s="17">
        <v>29</v>
      </c>
      <c r="Z20" s="17">
        <v>30.104525779999996</v>
      </c>
      <c r="AA20" s="17">
        <v>36.329494849999996</v>
      </c>
      <c r="AB20" s="17">
        <v>39.579334039999992</v>
      </c>
      <c r="AC20" s="17">
        <v>46.107069330000009</v>
      </c>
      <c r="AD20" s="17">
        <v>51.461304640000002</v>
      </c>
      <c r="AE20" s="17">
        <v>8</v>
      </c>
      <c r="AF20" s="17">
        <v>6</v>
      </c>
      <c r="AG20" s="17">
        <v>10.1589445335</v>
      </c>
      <c r="AH20" s="17">
        <v>6.3919264477260258</v>
      </c>
      <c r="AI20" s="17">
        <v>5.7098741099999994</v>
      </c>
      <c r="AJ20" s="17">
        <v>8.3600376483698629</v>
      </c>
      <c r="AK20" s="17">
        <v>7.8421637400000002</v>
      </c>
      <c r="AL20" s="18">
        <v>522</v>
      </c>
      <c r="AM20" s="18">
        <v>551</v>
      </c>
      <c r="AN20" s="18">
        <v>637.83675430554638</v>
      </c>
      <c r="AO20" s="18">
        <v>665.14882761925242</v>
      </c>
      <c r="AP20" s="18">
        <f t="shared" si="0"/>
        <v>709.93429337334862</v>
      </c>
      <c r="AQ20" s="18">
        <f t="shared" si="1"/>
        <v>719.31055096815726</v>
      </c>
      <c r="AR20" s="18">
        <f t="shared" si="1"/>
        <v>641.2217903492932</v>
      </c>
    </row>
    <row r="21" spans="2:53" ht="46.5" thickTop="1" thickBot="1">
      <c r="B21" s="13" t="s">
        <v>148</v>
      </c>
      <c r="C21" s="17">
        <v>586</v>
      </c>
      <c r="D21" s="17">
        <v>781</v>
      </c>
      <c r="E21" s="17">
        <v>826.46196739027744</v>
      </c>
      <c r="F21" s="17">
        <v>798.78238617936358</v>
      </c>
      <c r="G21" s="17">
        <v>775.43105788999969</v>
      </c>
      <c r="H21" s="17">
        <v>2704.1497934499998</v>
      </c>
      <c r="I21" s="17">
        <v>1916.55558265997</v>
      </c>
      <c r="J21" s="17">
        <v>493</v>
      </c>
      <c r="K21" s="17">
        <v>598</v>
      </c>
      <c r="L21" s="17">
        <v>708.7336168277194</v>
      </c>
      <c r="M21" s="17">
        <v>791.605117299261</v>
      </c>
      <c r="N21" s="17">
        <v>805.65144560358101</v>
      </c>
      <c r="O21" s="17">
        <v>522.00570768658281</v>
      </c>
      <c r="P21" s="17">
        <v>702.42381666736901</v>
      </c>
      <c r="Q21" s="17">
        <v>26</v>
      </c>
      <c r="R21" s="17">
        <v>51</v>
      </c>
      <c r="S21" s="17">
        <v>51.428224084853774</v>
      </c>
      <c r="T21" s="17">
        <v>47.070192412039184</v>
      </c>
      <c r="U21" s="17">
        <v>55.700980578325002</v>
      </c>
      <c r="V21" s="17">
        <v>42.298205445524864</v>
      </c>
      <c r="W21" s="17">
        <v>47.975735016987002</v>
      </c>
      <c r="X21" s="17">
        <v>62</v>
      </c>
      <c r="Y21" s="17">
        <v>122</v>
      </c>
      <c r="Z21" s="17">
        <v>369.21004040717094</v>
      </c>
      <c r="AA21" s="17">
        <v>291.72078279479177</v>
      </c>
      <c r="AB21" s="17">
        <v>34.56195590846098</v>
      </c>
      <c r="AC21" s="17">
        <v>271.31268902231227</v>
      </c>
      <c r="AD21" s="17">
        <v>187.93661805237201</v>
      </c>
      <c r="AE21" s="17">
        <v>6</v>
      </c>
      <c r="AF21" s="17">
        <v>11</v>
      </c>
      <c r="AG21" s="17">
        <v>83.412197254000006</v>
      </c>
      <c r="AH21" s="17">
        <v>24.999844250500004</v>
      </c>
      <c r="AI21" s="17">
        <v>49.038300820000003</v>
      </c>
      <c r="AJ21" s="17">
        <v>35.203696482602737</v>
      </c>
      <c r="AK21" s="17">
        <v>84.223224480050007</v>
      </c>
      <c r="AL21" s="18">
        <v>1173</v>
      </c>
      <c r="AM21" s="18">
        <v>1563</v>
      </c>
      <c r="AN21" s="18">
        <v>2039.2460459640215</v>
      </c>
      <c r="AO21" s="18">
        <v>1954.1783229359555</v>
      </c>
      <c r="AP21" s="18">
        <f t="shared" si="0"/>
        <v>1720.3837408003667</v>
      </c>
      <c r="AQ21" s="18">
        <f t="shared" si="1"/>
        <v>3574.9700920870227</v>
      </c>
      <c r="AR21" s="18">
        <f t="shared" si="1"/>
        <v>2939.1149768767482</v>
      </c>
    </row>
    <row r="22" spans="2:53" ht="31.5" thickTop="1" thickBot="1">
      <c r="B22" s="13" t="s">
        <v>149</v>
      </c>
      <c r="C22" s="17">
        <f t="shared" ref="C22:AK22" si="2">SUM(C16:C21)</f>
        <v>4677</v>
      </c>
      <c r="D22" s="17">
        <f t="shared" si="2"/>
        <v>4947</v>
      </c>
      <c r="E22" s="17">
        <f t="shared" si="2"/>
        <v>5784.4382542202775</v>
      </c>
      <c r="F22" s="17">
        <f t="shared" si="2"/>
        <v>5089.3803249954635</v>
      </c>
      <c r="G22" s="17">
        <f t="shared" si="2"/>
        <v>8723.6491102621003</v>
      </c>
      <c r="H22" s="17">
        <f t="shared" si="2"/>
        <v>15506.255251426061</v>
      </c>
      <c r="I22" s="17">
        <f t="shared" si="2"/>
        <v>14269.455743447532</v>
      </c>
      <c r="J22" s="17">
        <f t="shared" si="2"/>
        <v>1405</v>
      </c>
      <c r="K22" s="17">
        <f t="shared" si="2"/>
        <v>1729</v>
      </c>
      <c r="L22" s="17">
        <f t="shared" si="2"/>
        <v>1503.4775403939193</v>
      </c>
      <c r="M22" s="17">
        <f t="shared" si="2"/>
        <v>2066.254629941347</v>
      </c>
      <c r="N22" s="17">
        <f t="shared" si="2"/>
        <v>1940.2520228642088</v>
      </c>
      <c r="O22" s="17">
        <f t="shared" si="2"/>
        <v>2083.4945067359731</v>
      </c>
      <c r="P22" s="17">
        <f t="shared" si="2"/>
        <v>2149.5824619542441</v>
      </c>
      <c r="Q22" s="17">
        <f t="shared" si="2"/>
        <v>434</v>
      </c>
      <c r="R22" s="17">
        <f t="shared" si="2"/>
        <v>393</v>
      </c>
      <c r="S22" s="17">
        <f t="shared" si="2"/>
        <v>393.70203655175425</v>
      </c>
      <c r="T22" s="17">
        <f t="shared" si="2"/>
        <v>266.24543251243546</v>
      </c>
      <c r="U22" s="17">
        <f t="shared" si="2"/>
        <v>319.11936719212213</v>
      </c>
      <c r="V22" s="17">
        <f t="shared" si="2"/>
        <v>228.77894304287531</v>
      </c>
      <c r="W22" s="17">
        <f t="shared" si="2"/>
        <v>266.37308123257924</v>
      </c>
      <c r="X22" s="17">
        <f t="shared" si="2"/>
        <v>324</v>
      </c>
      <c r="Y22" s="17">
        <f t="shared" si="2"/>
        <v>1833</v>
      </c>
      <c r="Z22" s="17">
        <f t="shared" si="2"/>
        <v>867.18834323898739</v>
      </c>
      <c r="AA22" s="17">
        <f t="shared" si="2"/>
        <v>752.22963636979182</v>
      </c>
      <c r="AB22" s="17">
        <f t="shared" si="2"/>
        <v>412.78035418191172</v>
      </c>
      <c r="AC22" s="17">
        <f t="shared" si="2"/>
        <v>976.58824440495175</v>
      </c>
      <c r="AD22" s="17">
        <f t="shared" si="2"/>
        <v>761.11924493782476</v>
      </c>
      <c r="AE22" s="17">
        <f t="shared" si="2"/>
        <v>30</v>
      </c>
      <c r="AF22" s="17">
        <f t="shared" si="2"/>
        <v>35</v>
      </c>
      <c r="AG22" s="17">
        <f t="shared" si="2"/>
        <v>124.29973182331555</v>
      </c>
      <c r="AH22" s="17">
        <f t="shared" si="2"/>
        <v>71.857706139249132</v>
      </c>
      <c r="AI22" s="17">
        <f t="shared" si="2"/>
        <v>116.59900225925</v>
      </c>
      <c r="AJ22" s="17">
        <f t="shared" si="2"/>
        <v>153.15750723654301</v>
      </c>
      <c r="AK22" s="17">
        <f t="shared" si="2"/>
        <v>258.02150565675691</v>
      </c>
      <c r="AL22" s="18">
        <v>6870</v>
      </c>
      <c r="AM22" s="18">
        <v>8937</v>
      </c>
      <c r="AN22" s="18">
        <v>8673.1059062282529</v>
      </c>
      <c r="AO22" s="18">
        <v>8245.9677299582872</v>
      </c>
      <c r="AP22" s="18">
        <f t="shared" si="0"/>
        <v>11512.399856759592</v>
      </c>
      <c r="AQ22" s="18">
        <f t="shared" si="1"/>
        <v>18948.274452846403</v>
      </c>
      <c r="AR22" s="18">
        <f t="shared" si="1"/>
        <v>17704.552037228936</v>
      </c>
    </row>
    <row r="23" spans="2:53" ht="31.5" customHeight="1" thickTop="1">
      <c r="B23" s="269" t="s">
        <v>296</v>
      </c>
      <c r="C23" s="269"/>
      <c r="D23" s="269"/>
      <c r="E23" s="269"/>
      <c r="F23" s="269"/>
      <c r="G23" s="269"/>
      <c r="H23" s="269"/>
      <c r="I23" s="269"/>
      <c r="J23" s="269"/>
      <c r="K23" s="269"/>
      <c r="L23" s="269"/>
      <c r="AB23" s="271" t="s">
        <v>297</v>
      </c>
      <c r="AC23" s="271"/>
      <c r="AD23" s="271"/>
      <c r="AE23" s="271"/>
      <c r="AF23" s="271"/>
      <c r="AG23" s="271"/>
      <c r="AH23" s="271"/>
      <c r="AI23" s="271"/>
      <c r="AJ23" s="271"/>
      <c r="AK23" s="271"/>
      <c r="AL23" s="271"/>
      <c r="AM23" s="271"/>
      <c r="AN23" s="271"/>
      <c r="AO23" s="271"/>
      <c r="AP23" s="271"/>
      <c r="AQ23" s="155"/>
      <c r="AR23" s="68"/>
      <c r="AS23" s="68"/>
      <c r="AT23" s="68"/>
      <c r="AU23" s="68"/>
      <c r="AV23" s="68"/>
      <c r="AW23" s="68"/>
      <c r="AX23" s="68"/>
      <c r="AY23" s="68"/>
      <c r="AZ23" s="68"/>
      <c r="BA23" s="68"/>
    </row>
    <row r="24" spans="2:53" ht="15" customHeight="1">
      <c r="B24" s="270"/>
      <c r="C24" s="270"/>
      <c r="D24" s="270"/>
      <c r="E24" s="270"/>
      <c r="F24" s="270"/>
      <c r="G24" s="270"/>
      <c r="H24" s="270"/>
      <c r="I24" s="270"/>
      <c r="J24" s="270"/>
      <c r="K24" s="270"/>
      <c r="L24" s="270"/>
      <c r="AB24" s="272"/>
      <c r="AC24" s="272"/>
      <c r="AD24" s="272"/>
      <c r="AE24" s="272"/>
      <c r="AF24" s="272"/>
      <c r="AG24" s="272"/>
      <c r="AH24" s="272"/>
      <c r="AI24" s="272"/>
      <c r="AJ24" s="272"/>
      <c r="AK24" s="272"/>
      <c r="AL24" s="272"/>
      <c r="AM24" s="272"/>
      <c r="AN24" s="272"/>
      <c r="AO24" s="272"/>
      <c r="AP24" s="272"/>
      <c r="AQ24" s="156"/>
    </row>
  </sheetData>
  <protectedRanges>
    <protectedRange sqref="H16:I21" name="سنوي جدول 23"/>
    <protectedRange sqref="O16:P21" name="سنوي جدول 23_1"/>
    <protectedRange sqref="V16:W21" name="سنوي جدول 23_2"/>
    <protectedRange sqref="AC16:AD21" name="سنوي جدول 23_3"/>
    <protectedRange sqref="AJ16:AK21" name="سنوي جدول 23_4"/>
  </protectedRanges>
  <mergeCells count="11">
    <mergeCell ref="B23:L24"/>
    <mergeCell ref="AB23:AP24"/>
    <mergeCell ref="C11:AP11"/>
    <mergeCell ref="C12:AP13"/>
    <mergeCell ref="B14:B15"/>
    <mergeCell ref="AL14:AR14"/>
    <mergeCell ref="AE14:AK14"/>
    <mergeCell ref="X14:AD14"/>
    <mergeCell ref="Q14:W14"/>
    <mergeCell ref="J14:P14"/>
    <mergeCell ref="C14:I14"/>
  </mergeCells>
  <pageMargins left="0.7" right="0.7" top="0.75" bottom="0.75" header="0.3" footer="0.3"/>
  <pageSetup paperSize="9" orientation="portrait" r:id="rId1"/>
  <headerFooter>
    <oddFooter>&amp;C&amp;1#&amp;"Calibri"&amp;10&amp;K000000Internal - داخلي</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1:Q43"/>
  <sheetViews>
    <sheetView showGridLines="0" showRowColHeaders="0" rightToLeft="1" topLeftCell="B9" zoomScaleNormal="100" workbookViewId="0">
      <selection activeCell="K32" sqref="K32"/>
    </sheetView>
  </sheetViews>
  <sheetFormatPr defaultColWidth="8.85546875" defaultRowHeight="15"/>
  <cols>
    <col min="1" max="4" width="8.85546875" style="82"/>
    <col min="5" max="5" width="9.42578125" style="82" customWidth="1"/>
    <col min="6" max="6" width="15.42578125" style="82" customWidth="1"/>
    <col min="7" max="7" width="16.85546875" style="82" customWidth="1"/>
    <col min="8" max="8" width="17" style="82" customWidth="1"/>
    <col min="9" max="9" width="15.42578125" style="82" customWidth="1"/>
    <col min="10" max="10" width="14" style="82" customWidth="1"/>
    <col min="11" max="11" width="9.5703125" style="82" bestFit="1" customWidth="1"/>
    <col min="12" max="13" width="8.85546875" style="82"/>
    <col min="14" max="14" width="10.5703125" style="82" bestFit="1" customWidth="1"/>
    <col min="15" max="16384" width="8.85546875" style="82"/>
  </cols>
  <sheetData>
    <row r="11" spans="4:17" ht="25.7" customHeight="1">
      <c r="D11" s="213" t="s">
        <v>352</v>
      </c>
      <c r="E11" s="213"/>
      <c r="F11" s="213"/>
      <c r="G11" s="213"/>
      <c r="H11" s="213"/>
      <c r="I11" s="213"/>
      <c r="J11" s="213"/>
      <c r="K11" s="213"/>
      <c r="L11" s="213"/>
    </row>
    <row r="12" spans="4:17" ht="31.5" customHeight="1">
      <c r="D12" s="162"/>
      <c r="E12" s="214" t="s">
        <v>353</v>
      </c>
      <c r="F12" s="214"/>
      <c r="G12" s="214"/>
      <c r="H12" s="214"/>
      <c r="I12" s="214"/>
      <c r="J12" s="214"/>
      <c r="K12" s="214"/>
      <c r="N12" s="215"/>
      <c r="O12" s="215"/>
      <c r="P12" s="215"/>
      <c r="Q12" s="215"/>
    </row>
    <row r="13" spans="4:17" ht="15.75" thickBot="1">
      <c r="D13" s="80"/>
      <c r="E13" s="78"/>
      <c r="F13" s="78"/>
      <c r="G13" s="78"/>
      <c r="H13" s="78"/>
    </row>
    <row r="14" spans="4:17" ht="30">
      <c r="E14" s="96" t="s">
        <v>354</v>
      </c>
      <c r="F14" s="94" t="s">
        <v>355</v>
      </c>
      <c r="G14" s="94" t="s">
        <v>356</v>
      </c>
      <c r="H14" s="94" t="s">
        <v>357</v>
      </c>
      <c r="I14" s="97" t="s">
        <v>358</v>
      </c>
      <c r="J14" s="97" t="s">
        <v>359</v>
      </c>
      <c r="K14" s="98" t="s">
        <v>360</v>
      </c>
      <c r="L14" s="76"/>
    </row>
    <row r="15" spans="4:17" ht="45.75" thickBot="1">
      <c r="E15" s="77" t="s">
        <v>361</v>
      </c>
      <c r="F15" s="74" t="s">
        <v>362</v>
      </c>
      <c r="G15" s="73" t="s">
        <v>363</v>
      </c>
      <c r="H15" s="73" t="s">
        <v>364</v>
      </c>
      <c r="I15" s="73" t="s">
        <v>365</v>
      </c>
      <c r="J15" s="73" t="s">
        <v>366</v>
      </c>
      <c r="K15" s="75" t="s">
        <v>367</v>
      </c>
      <c r="L15" s="76"/>
    </row>
    <row r="16" spans="4:17" ht="18" customHeight="1" thickTop="1" thickBot="1">
      <c r="E16" s="166">
        <v>2006</v>
      </c>
      <c r="F16" s="16">
        <v>10.5</v>
      </c>
      <c r="G16" s="16" t="s">
        <v>0</v>
      </c>
      <c r="H16" s="16">
        <v>7.2</v>
      </c>
      <c r="I16" s="16">
        <v>3</v>
      </c>
      <c r="J16" s="16" t="s">
        <v>0</v>
      </c>
      <c r="K16" s="99">
        <f t="shared" ref="K16:K28" si="0">SUM(F16:J16)</f>
        <v>20.7</v>
      </c>
    </row>
    <row r="17" spans="2:11" ht="18" customHeight="1" thickTop="1" thickBot="1">
      <c r="E17" s="14">
        <v>2007</v>
      </c>
      <c r="F17" s="16">
        <v>22.6</v>
      </c>
      <c r="G17" s="16">
        <v>0.8</v>
      </c>
      <c r="H17" s="16">
        <v>3.8</v>
      </c>
      <c r="I17" s="16">
        <v>13</v>
      </c>
      <c r="J17" s="16" t="s">
        <v>0</v>
      </c>
      <c r="K17" s="99">
        <f t="shared" si="0"/>
        <v>40.200000000000003</v>
      </c>
    </row>
    <row r="18" spans="2:11" ht="18" customHeight="1" thickTop="1" thickBot="1">
      <c r="E18" s="14">
        <v>2008</v>
      </c>
      <c r="F18" s="16">
        <v>36.4</v>
      </c>
      <c r="G18" s="16">
        <v>6.7</v>
      </c>
      <c r="H18" s="16">
        <v>22.5</v>
      </c>
      <c r="I18" s="16">
        <v>5</v>
      </c>
      <c r="J18" s="16" t="s">
        <v>0</v>
      </c>
      <c r="K18" s="99">
        <f t="shared" si="0"/>
        <v>70.599999999999994</v>
      </c>
    </row>
    <row r="19" spans="2:11" ht="18" customHeight="1" thickTop="1" thickBot="1">
      <c r="E19" s="14">
        <v>2009</v>
      </c>
      <c r="F19" s="16">
        <v>3.9</v>
      </c>
      <c r="G19" s="16">
        <v>17.899999999999999</v>
      </c>
      <c r="H19" s="16">
        <v>1.4</v>
      </c>
      <c r="I19" s="16">
        <v>7.7</v>
      </c>
      <c r="J19" s="16" t="s">
        <v>0</v>
      </c>
      <c r="K19" s="99">
        <f t="shared" si="0"/>
        <v>30.899999999999995</v>
      </c>
    </row>
    <row r="20" spans="2:11" ht="18" customHeight="1" thickTop="1" thickBot="1">
      <c r="E20" s="14">
        <v>2010</v>
      </c>
      <c r="F20" s="16">
        <v>3.8</v>
      </c>
      <c r="G20" s="16">
        <v>19.100000000000001</v>
      </c>
      <c r="H20" s="16">
        <v>0.4</v>
      </c>
      <c r="I20" s="16">
        <v>7</v>
      </c>
      <c r="J20" s="16" t="s">
        <v>0</v>
      </c>
      <c r="K20" s="99">
        <f t="shared" si="0"/>
        <v>30.3</v>
      </c>
    </row>
    <row r="21" spans="2:11" ht="18" customHeight="1" thickTop="1" thickBot="1">
      <c r="E21" s="14">
        <v>2011</v>
      </c>
      <c r="F21" s="16">
        <v>1.7</v>
      </c>
      <c r="G21" s="16">
        <v>10</v>
      </c>
      <c r="H21" s="16">
        <v>4.5</v>
      </c>
      <c r="I21" s="16">
        <v>5.6</v>
      </c>
      <c r="J21" s="16" t="s">
        <v>0</v>
      </c>
      <c r="K21" s="99">
        <f t="shared" si="0"/>
        <v>21.799999999999997</v>
      </c>
    </row>
    <row r="22" spans="2:11" ht="18" customHeight="1" thickTop="1" thickBot="1">
      <c r="E22" s="14">
        <v>2012</v>
      </c>
      <c r="F22" s="16">
        <v>5.3</v>
      </c>
      <c r="G22" s="16">
        <v>33.299999999999997</v>
      </c>
      <c r="H22" s="16">
        <v>7.4</v>
      </c>
      <c r="I22" s="16">
        <v>0.2</v>
      </c>
      <c r="J22" s="16" t="s">
        <v>0</v>
      </c>
      <c r="K22" s="99">
        <f t="shared" si="0"/>
        <v>46.199999999999996</v>
      </c>
    </row>
    <row r="23" spans="2:11" ht="18" customHeight="1" thickTop="1" thickBot="1">
      <c r="E23" s="14">
        <v>2013</v>
      </c>
      <c r="F23" s="16">
        <v>2</v>
      </c>
      <c r="G23" s="16">
        <v>50.3</v>
      </c>
      <c r="H23" s="16">
        <v>0.2</v>
      </c>
      <c r="I23" s="16">
        <v>7.5</v>
      </c>
      <c r="J23" s="16" t="s">
        <v>0</v>
      </c>
      <c r="K23" s="99">
        <f t="shared" si="0"/>
        <v>60</v>
      </c>
    </row>
    <row r="24" spans="2:11" ht="18" customHeight="1" thickTop="1" thickBot="1">
      <c r="E24" s="14">
        <v>2014</v>
      </c>
      <c r="F24" s="16">
        <v>25.2</v>
      </c>
      <c r="G24" s="16">
        <v>33.6</v>
      </c>
      <c r="H24" s="16">
        <v>5.8</v>
      </c>
      <c r="I24" s="16">
        <v>4.5</v>
      </c>
      <c r="J24" s="16" t="s">
        <v>0</v>
      </c>
      <c r="K24" s="99">
        <f t="shared" si="0"/>
        <v>69.099999999999994</v>
      </c>
    </row>
    <row r="25" spans="2:11" ht="18" customHeight="1" thickTop="1" thickBot="1">
      <c r="E25" s="14">
        <v>2015</v>
      </c>
      <c r="F25" s="16">
        <v>4.2</v>
      </c>
      <c r="G25" s="16">
        <v>23.8</v>
      </c>
      <c r="H25" s="16">
        <v>2.2999999999999998</v>
      </c>
      <c r="I25" s="16">
        <v>3.9</v>
      </c>
      <c r="J25" s="16" t="s">
        <v>0</v>
      </c>
      <c r="K25" s="99">
        <f t="shared" si="0"/>
        <v>34.200000000000003</v>
      </c>
    </row>
    <row r="26" spans="2:11" ht="18" customHeight="1" thickTop="1" thickBot="1">
      <c r="E26" s="14">
        <v>2016</v>
      </c>
      <c r="F26" s="16">
        <v>2.8</v>
      </c>
      <c r="G26" s="16">
        <v>24.9</v>
      </c>
      <c r="H26" s="16">
        <v>0.9</v>
      </c>
      <c r="I26" s="16" t="s">
        <v>0</v>
      </c>
      <c r="J26" s="16" t="s">
        <v>0</v>
      </c>
      <c r="K26" s="99">
        <f t="shared" si="0"/>
        <v>28.599999999999998</v>
      </c>
    </row>
    <row r="27" spans="2:11" ht="18" customHeight="1" thickTop="1" thickBot="1">
      <c r="E27" s="14">
        <v>2017</v>
      </c>
      <c r="F27" s="16">
        <v>0.98140000000000005</v>
      </c>
      <c r="G27" s="16">
        <v>31.8</v>
      </c>
      <c r="H27" s="16">
        <v>0.4</v>
      </c>
      <c r="I27" s="16" t="s">
        <v>0</v>
      </c>
      <c r="J27" s="16" t="s">
        <v>0</v>
      </c>
      <c r="K27" s="99">
        <f t="shared" si="0"/>
        <v>33.181399999999996</v>
      </c>
    </row>
    <row r="28" spans="2:11" ht="18" customHeight="1" thickTop="1" thickBot="1">
      <c r="E28" s="14">
        <v>2018</v>
      </c>
      <c r="F28" s="16">
        <v>1.0964</v>
      </c>
      <c r="G28" s="16">
        <v>20.6</v>
      </c>
      <c r="H28" s="16">
        <v>3.7</v>
      </c>
      <c r="I28" s="16" t="s">
        <v>0</v>
      </c>
      <c r="J28" s="16" t="s">
        <v>0</v>
      </c>
      <c r="K28" s="99">
        <f t="shared" si="0"/>
        <v>25.3964</v>
      </c>
    </row>
    <row r="29" spans="2:11" ht="18" customHeight="1" thickTop="1" thickBot="1">
      <c r="E29" s="14">
        <v>2019</v>
      </c>
      <c r="F29" s="16">
        <v>114.21599999999999</v>
      </c>
      <c r="G29" s="16">
        <v>13.635</v>
      </c>
      <c r="H29" s="16">
        <v>0.1</v>
      </c>
      <c r="I29" s="16" t="s">
        <v>0</v>
      </c>
      <c r="J29" s="16">
        <v>0.62112884999999995</v>
      </c>
      <c r="K29" s="99">
        <f>SUM(F29:J29)</f>
        <v>128.57212884999998</v>
      </c>
    </row>
    <row r="30" spans="2:11" ht="18" customHeight="1" thickTop="1" thickBot="1">
      <c r="E30" s="14">
        <v>2020</v>
      </c>
      <c r="F30" s="16">
        <v>5.2845000000000004</v>
      </c>
      <c r="G30" s="16">
        <v>38.297899999999998</v>
      </c>
      <c r="H30" s="16">
        <v>6.0167999999999999</v>
      </c>
      <c r="I30" s="16" t="s">
        <v>0</v>
      </c>
      <c r="J30" s="16">
        <v>0</v>
      </c>
      <c r="K30" s="99">
        <f>SUM(F30:J30)</f>
        <v>49.599199999999996</v>
      </c>
    </row>
    <row r="31" spans="2:11" ht="18" customHeight="1" thickTop="1" thickBot="1">
      <c r="E31" s="14">
        <v>2021</v>
      </c>
      <c r="F31" s="16">
        <v>17.4221</v>
      </c>
      <c r="G31" s="16">
        <v>48.8</v>
      </c>
      <c r="H31" s="16">
        <v>2.4344999999999999</v>
      </c>
      <c r="I31" s="16" t="s">
        <v>0</v>
      </c>
      <c r="J31" s="16">
        <v>2.8333333399999998</v>
      </c>
      <c r="K31" s="99">
        <f>SUM(F31:J31)</f>
        <v>71.489933339999993</v>
      </c>
    </row>
    <row r="32" spans="2:11" ht="16.5" thickTop="1" thickBot="1">
      <c r="B32" s="80"/>
      <c r="E32" s="14">
        <v>2022</v>
      </c>
      <c r="F32" s="16">
        <v>39.955599999999997</v>
      </c>
      <c r="G32" s="16">
        <v>59.7</v>
      </c>
      <c r="H32" s="16">
        <v>11.7</v>
      </c>
      <c r="I32" s="16">
        <v>10</v>
      </c>
      <c r="J32" s="16">
        <v>2.2000000000000002</v>
      </c>
      <c r="K32" s="99">
        <f>SUM(F32:J32)</f>
        <v>123.5556</v>
      </c>
    </row>
    <row r="33" spans="1:11" ht="16.5" thickTop="1" thickBot="1">
      <c r="A33" s="80"/>
      <c r="B33" s="80"/>
      <c r="C33" s="80"/>
      <c r="E33" s="14">
        <v>2023</v>
      </c>
      <c r="F33" s="16">
        <v>12.2654</v>
      </c>
      <c r="G33" s="16">
        <v>33.832999999999998</v>
      </c>
      <c r="H33" s="16">
        <v>2.8849999999999998</v>
      </c>
      <c r="I33" s="16">
        <v>0.1</v>
      </c>
      <c r="J33" s="16">
        <v>0</v>
      </c>
      <c r="K33" s="99">
        <f>SUM(F33:J33)</f>
        <v>49.083399999999997</v>
      </c>
    </row>
    <row r="34" spans="1:11" ht="15.75" thickTop="1">
      <c r="A34" s="80"/>
      <c r="B34" s="80"/>
      <c r="C34" s="80"/>
      <c r="D34" s="80"/>
      <c r="E34" s="102"/>
      <c r="F34" s="100"/>
      <c r="G34" s="100"/>
      <c r="H34" s="100"/>
      <c r="I34" s="100"/>
      <c r="J34" s="100"/>
      <c r="K34" s="101"/>
    </row>
    <row r="35" spans="1:11">
      <c r="E35" s="72"/>
      <c r="F35" s="6"/>
      <c r="G35" s="6"/>
      <c r="H35" s="6"/>
      <c r="I35" s="6"/>
      <c r="J35" s="6"/>
      <c r="K35" s="41"/>
    </row>
    <row r="36" spans="1:11">
      <c r="F36" s="6"/>
      <c r="G36" s="6"/>
      <c r="H36" s="6"/>
      <c r="I36" s="6"/>
      <c r="J36" s="6"/>
      <c r="K36" s="6"/>
    </row>
    <row r="37" spans="1:11">
      <c r="E37" s="6"/>
      <c r="G37" s="103"/>
    </row>
    <row r="38" spans="1:11">
      <c r="E38" s="6"/>
    </row>
    <row r="40" spans="1:11">
      <c r="G40" s="104"/>
    </row>
    <row r="43" spans="1:11">
      <c r="F43" s="20"/>
      <c r="G43" s="20"/>
      <c r="H43" s="20"/>
      <c r="I43" s="20"/>
      <c r="J43" s="20"/>
      <c r="K43" s="20"/>
    </row>
  </sheetData>
  <mergeCells count="3">
    <mergeCell ref="D11:L11"/>
    <mergeCell ref="E12:K12"/>
    <mergeCell ref="N12:Q12"/>
  </mergeCells>
  <pageMargins left="0.7" right="0.7" top="0.75" bottom="0.75" header="0.3" footer="0.3"/>
  <pageSetup paperSize="9" orientation="portrait" r:id="rId1"/>
  <headerFooter>
    <oddFooter>&amp;C&amp;1#&amp;"Calibri"&amp;10&amp;K000000Internal - داخلي</oddFooter>
  </headerFooter>
  <ignoredErrors>
    <ignoredError sqref="K32:K33" formulaRange="1"/>
  </ignoredErrors>
  <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autoPageBreaks="0"/>
  </sheetPr>
  <dimension ref="B11:AR24"/>
  <sheetViews>
    <sheetView showGridLines="0" showRowColHeaders="0" rightToLeft="1" topLeftCell="AJ8" zoomScale="96" zoomScaleNormal="96" workbookViewId="0">
      <selection activeCell="AR21" sqref="AR21"/>
    </sheetView>
  </sheetViews>
  <sheetFormatPr defaultColWidth="8.85546875" defaultRowHeight="15"/>
  <cols>
    <col min="1" max="1" width="8.85546875" style="82"/>
    <col min="2" max="2" width="20.42578125" style="82" customWidth="1"/>
    <col min="3" max="3" width="11.140625" style="82" bestFit="1" customWidth="1"/>
    <col min="4" max="4" width="11.5703125" style="82" bestFit="1" customWidth="1"/>
    <col min="5" max="5" width="11.140625" style="82" bestFit="1" customWidth="1"/>
    <col min="6" max="7" width="11.5703125" style="82" bestFit="1" customWidth="1"/>
    <col min="8" max="8" width="12" style="82" bestFit="1" customWidth="1"/>
    <col min="9" max="9" width="12" style="82" customWidth="1"/>
    <col min="10" max="15" width="10.5703125" style="82" bestFit="1" customWidth="1"/>
    <col min="16" max="16" width="10.5703125" style="82" customWidth="1"/>
    <col min="17" max="19" width="10.5703125" style="82" bestFit="1" customWidth="1"/>
    <col min="20" max="20" width="10.42578125" style="82" bestFit="1" customWidth="1"/>
    <col min="21" max="22" width="10" style="82" bestFit="1" customWidth="1"/>
    <col min="23" max="23" width="10" style="82" customWidth="1"/>
    <col min="24" max="25" width="10.42578125" style="82" bestFit="1" customWidth="1"/>
    <col min="26" max="27" width="10.5703125" style="82" bestFit="1" customWidth="1"/>
    <col min="28" max="28" width="10.42578125" style="82" bestFit="1" customWidth="1"/>
    <col min="29" max="29" width="10" style="82" bestFit="1" customWidth="1"/>
    <col min="30" max="30" width="10" style="82" customWidth="1"/>
    <col min="31" max="33" width="8.85546875" style="82" bestFit="1" customWidth="1"/>
    <col min="34" max="34" width="8.5703125" style="82" bestFit="1" customWidth="1"/>
    <col min="35" max="35" width="8.85546875" style="82" bestFit="1" customWidth="1"/>
    <col min="36" max="36" width="8.5703125" style="82" bestFit="1" customWidth="1"/>
    <col min="37" max="37" width="8.5703125" style="82" customWidth="1"/>
    <col min="38" max="39" width="14.42578125" style="82" bestFit="1" customWidth="1"/>
    <col min="40" max="41" width="14.5703125" style="82" bestFit="1" customWidth="1"/>
    <col min="42" max="42" width="13.5703125" style="82" bestFit="1" customWidth="1"/>
    <col min="43" max="43" width="13.5703125" style="82" customWidth="1"/>
    <col min="44" max="44" width="14.5703125" style="82" bestFit="1" customWidth="1"/>
    <col min="45" max="16384" width="8.85546875" style="82"/>
  </cols>
  <sheetData>
    <row r="11" spans="2:44" ht="55.5" customHeight="1">
      <c r="D11" s="266" t="s">
        <v>523</v>
      </c>
      <c r="E11" s="266"/>
      <c r="F11" s="266"/>
      <c r="G11" s="266"/>
      <c r="H11" s="266"/>
      <c r="I11" s="266"/>
      <c r="J11" s="266"/>
      <c r="K11" s="266"/>
      <c r="L11" s="266"/>
      <c r="M11" s="266"/>
      <c r="N11" s="266"/>
      <c r="O11" s="266"/>
      <c r="P11" s="266"/>
      <c r="Q11" s="266"/>
      <c r="R11" s="266"/>
      <c r="S11" s="266"/>
      <c r="T11" s="266"/>
      <c r="U11" s="266"/>
      <c r="V11" s="266"/>
      <c r="W11" s="266"/>
      <c r="X11" s="266"/>
      <c r="Y11" s="266"/>
      <c r="Z11" s="266"/>
      <c r="AA11" s="266"/>
      <c r="AB11" s="266"/>
      <c r="AC11" s="266"/>
      <c r="AD11" s="266"/>
      <c r="AE11" s="266"/>
      <c r="AF11" s="266"/>
      <c r="AG11" s="266"/>
      <c r="AH11" s="266"/>
      <c r="AI11" s="266"/>
      <c r="AJ11" s="266"/>
      <c r="AK11" s="266"/>
      <c r="AL11" s="266"/>
      <c r="AM11" s="266"/>
      <c r="AN11" s="266"/>
      <c r="AO11" s="266"/>
      <c r="AP11" s="266"/>
      <c r="AQ11" s="154"/>
    </row>
    <row r="12" spans="2:44" ht="30" customHeight="1">
      <c r="D12" s="273" t="s">
        <v>524</v>
      </c>
      <c r="E12" s="273"/>
      <c r="F12" s="273"/>
      <c r="G12" s="273"/>
      <c r="H12" s="273"/>
      <c r="I12" s="273"/>
      <c r="J12" s="273"/>
      <c r="K12" s="273"/>
      <c r="L12" s="273"/>
      <c r="M12" s="273"/>
      <c r="N12" s="273"/>
      <c r="O12" s="273"/>
      <c r="P12" s="273"/>
      <c r="Q12" s="273"/>
      <c r="R12" s="273"/>
      <c r="S12" s="273"/>
      <c r="T12" s="273"/>
      <c r="U12" s="273"/>
      <c r="V12" s="273"/>
      <c r="W12" s="273"/>
      <c r="X12" s="273"/>
      <c r="Y12" s="273"/>
      <c r="Z12" s="273"/>
      <c r="AA12" s="273"/>
      <c r="AB12" s="273"/>
      <c r="AC12" s="273"/>
      <c r="AD12" s="273"/>
      <c r="AE12" s="273"/>
      <c r="AF12" s="273"/>
      <c r="AG12" s="273"/>
      <c r="AH12" s="273"/>
      <c r="AI12" s="273"/>
      <c r="AJ12" s="273"/>
      <c r="AK12" s="273"/>
      <c r="AL12" s="273"/>
      <c r="AM12" s="273"/>
      <c r="AN12" s="273"/>
      <c r="AO12" s="273"/>
      <c r="AP12" s="273"/>
      <c r="AQ12" s="157"/>
    </row>
    <row r="13" spans="2:44" ht="16.5" customHeight="1" thickBot="1">
      <c r="G13" s="36"/>
      <c r="H13" s="36"/>
      <c r="I13" s="36"/>
      <c r="J13" s="36"/>
      <c r="K13" s="36"/>
      <c r="L13" s="36"/>
      <c r="M13" s="36"/>
      <c r="R13" s="36"/>
      <c r="S13" s="36"/>
      <c r="T13" s="36"/>
      <c r="U13" s="36"/>
      <c r="V13" s="36"/>
      <c r="W13" s="36"/>
      <c r="X13" s="36"/>
      <c r="Y13" s="36"/>
      <c r="Z13" s="36"/>
      <c r="AA13" s="36"/>
      <c r="AB13" s="36"/>
      <c r="AC13" s="36"/>
      <c r="AD13" s="36"/>
      <c r="AE13" s="36"/>
      <c r="AF13" s="37"/>
    </row>
    <row r="14" spans="2:44" ht="61.5" customHeight="1" thickTop="1" thickBot="1">
      <c r="B14" s="274" t="s">
        <v>136</v>
      </c>
      <c r="C14" s="276" t="s">
        <v>458</v>
      </c>
      <c r="D14" s="277"/>
      <c r="E14" s="277"/>
      <c r="F14" s="277"/>
      <c r="G14" s="277"/>
      <c r="H14" s="277"/>
      <c r="I14" s="278"/>
      <c r="J14" s="276" t="s">
        <v>459</v>
      </c>
      <c r="K14" s="277"/>
      <c r="L14" s="277"/>
      <c r="M14" s="277"/>
      <c r="N14" s="277"/>
      <c r="O14" s="277"/>
      <c r="P14" s="278"/>
      <c r="Q14" s="276" t="s">
        <v>460</v>
      </c>
      <c r="R14" s="277"/>
      <c r="S14" s="277"/>
      <c r="T14" s="277"/>
      <c r="U14" s="277"/>
      <c r="V14" s="277"/>
      <c r="W14" s="278"/>
      <c r="X14" s="276" t="s">
        <v>461</v>
      </c>
      <c r="Y14" s="277"/>
      <c r="Z14" s="277"/>
      <c r="AA14" s="277"/>
      <c r="AB14" s="277"/>
      <c r="AC14" s="277"/>
      <c r="AD14" s="278"/>
      <c r="AE14" s="276" t="s">
        <v>462</v>
      </c>
      <c r="AF14" s="277"/>
      <c r="AG14" s="277"/>
      <c r="AH14" s="277"/>
      <c r="AI14" s="277"/>
      <c r="AJ14" s="277"/>
      <c r="AK14" s="278"/>
      <c r="AL14" s="276" t="s">
        <v>1</v>
      </c>
      <c r="AM14" s="277"/>
      <c r="AN14" s="277"/>
      <c r="AO14" s="277"/>
      <c r="AP14" s="277"/>
      <c r="AQ14" s="277"/>
      <c r="AR14" s="278"/>
    </row>
    <row r="15" spans="2:44" ht="16.5" thickTop="1" thickBot="1">
      <c r="B15" s="275"/>
      <c r="C15" s="14">
        <v>2017</v>
      </c>
      <c r="D15" s="14">
        <v>2018</v>
      </c>
      <c r="E15" s="14">
        <v>2019</v>
      </c>
      <c r="F15" s="14">
        <v>2020</v>
      </c>
      <c r="G15" s="14">
        <v>2021</v>
      </c>
      <c r="H15" s="14">
        <v>2022</v>
      </c>
      <c r="I15" s="14">
        <v>2023</v>
      </c>
      <c r="J15" s="14">
        <v>2017</v>
      </c>
      <c r="K15" s="14">
        <v>2018</v>
      </c>
      <c r="L15" s="14">
        <v>2019</v>
      </c>
      <c r="M15" s="14">
        <v>2020</v>
      </c>
      <c r="N15" s="14">
        <v>2021</v>
      </c>
      <c r="O15" s="14">
        <v>2022</v>
      </c>
      <c r="P15" s="14">
        <v>2023</v>
      </c>
      <c r="Q15" s="14">
        <v>2017</v>
      </c>
      <c r="R15" s="14">
        <v>2018</v>
      </c>
      <c r="S15" s="14">
        <v>2019</v>
      </c>
      <c r="T15" s="14">
        <v>2020</v>
      </c>
      <c r="U15" s="14">
        <v>2021</v>
      </c>
      <c r="V15" s="14">
        <v>2022</v>
      </c>
      <c r="W15" s="14">
        <v>2023</v>
      </c>
      <c r="X15" s="14">
        <v>2017</v>
      </c>
      <c r="Y15" s="14">
        <v>2018</v>
      </c>
      <c r="Z15" s="14">
        <v>2019</v>
      </c>
      <c r="AA15" s="14">
        <v>2020</v>
      </c>
      <c r="AB15" s="14">
        <v>2021</v>
      </c>
      <c r="AC15" s="14">
        <v>2022</v>
      </c>
      <c r="AD15" s="14">
        <v>2023</v>
      </c>
      <c r="AE15" s="14">
        <v>2017</v>
      </c>
      <c r="AF15" s="14">
        <v>2018</v>
      </c>
      <c r="AG15" s="14">
        <v>2019</v>
      </c>
      <c r="AH15" s="14">
        <v>2020</v>
      </c>
      <c r="AI15" s="14">
        <v>2021</v>
      </c>
      <c r="AJ15" s="14">
        <v>2022</v>
      </c>
      <c r="AK15" s="14">
        <v>2023</v>
      </c>
      <c r="AL15" s="14">
        <v>2017</v>
      </c>
      <c r="AM15" s="14">
        <v>2018</v>
      </c>
      <c r="AN15" s="14">
        <v>2019</v>
      </c>
      <c r="AO15" s="14">
        <v>2020</v>
      </c>
      <c r="AP15" s="14">
        <v>2021</v>
      </c>
      <c r="AQ15" s="14">
        <v>2022</v>
      </c>
      <c r="AR15" s="14">
        <v>2023</v>
      </c>
    </row>
    <row r="16" spans="2:44" ht="48" customHeight="1" thickTop="1" thickBot="1">
      <c r="B16" s="13" t="s">
        <v>150</v>
      </c>
      <c r="C16" s="17">
        <v>5800</v>
      </c>
      <c r="D16" s="17">
        <v>5800</v>
      </c>
      <c r="E16" s="17">
        <v>5800</v>
      </c>
      <c r="F16" s="17">
        <v>6100</v>
      </c>
      <c r="G16" s="17">
        <v>5850</v>
      </c>
      <c r="H16" s="17">
        <v>6990.0000008199995</v>
      </c>
      <c r="I16" s="17">
        <v>6990.0000008200004</v>
      </c>
      <c r="J16" s="17">
        <v>5172</v>
      </c>
      <c r="K16" s="17">
        <v>5157</v>
      </c>
      <c r="L16" s="17">
        <v>5073.659947000001</v>
      </c>
      <c r="M16" s="17">
        <v>5783.0579470000002</v>
      </c>
      <c r="N16" s="17">
        <v>5770.6740370000007</v>
      </c>
      <c r="O16" s="17">
        <v>5580.4</v>
      </c>
      <c r="P16" s="17">
        <v>5406.6391299999996</v>
      </c>
      <c r="Q16" s="17">
        <v>2292</v>
      </c>
      <c r="R16" s="17">
        <v>2305</v>
      </c>
      <c r="S16" s="17">
        <v>2948.6346799999997</v>
      </c>
      <c r="T16" s="17">
        <v>1795.94757</v>
      </c>
      <c r="U16" s="17">
        <v>1815.94757</v>
      </c>
      <c r="V16" s="17">
        <v>1585.94757</v>
      </c>
      <c r="W16" s="17">
        <v>1405.94757</v>
      </c>
      <c r="X16" s="17">
        <v>1909</v>
      </c>
      <c r="Y16" s="17">
        <v>1998</v>
      </c>
      <c r="Z16" s="17">
        <v>2208.4850000000001</v>
      </c>
      <c r="AA16" s="17">
        <v>2667.2350000000001</v>
      </c>
      <c r="AB16" s="17">
        <v>2718.6238900000003</v>
      </c>
      <c r="AC16" s="17">
        <v>3004.1248900000001</v>
      </c>
      <c r="AD16" s="17">
        <v>3080.3748875000001</v>
      </c>
      <c r="AE16" s="17">
        <v>265</v>
      </c>
      <c r="AF16" s="17">
        <v>237</v>
      </c>
      <c r="AG16" s="17">
        <v>374.45</v>
      </c>
      <c r="AH16" s="17">
        <v>317.55</v>
      </c>
      <c r="AI16" s="17">
        <v>332.89014999999995</v>
      </c>
      <c r="AJ16" s="17">
        <v>359.74101000000002</v>
      </c>
      <c r="AK16" s="17">
        <v>465.04036000000002</v>
      </c>
      <c r="AL16" s="18">
        <v>15438</v>
      </c>
      <c r="AM16" s="18">
        <v>15497</v>
      </c>
      <c r="AN16" s="18">
        <v>16405.229627000001</v>
      </c>
      <c r="AO16" s="18">
        <v>16663.790517000001</v>
      </c>
      <c r="AP16" s="18">
        <f t="shared" ref="AP16:AP21" si="0">AI16+AB16+U16+N16+G16</f>
        <v>16488.135647000003</v>
      </c>
      <c r="AQ16" s="18">
        <v>17520.2</v>
      </c>
      <c r="AR16" s="18">
        <f t="shared" ref="AQ16:AR21" si="1">AK16+AD16+W16+P16+I16</f>
        <v>17348.001948320001</v>
      </c>
    </row>
    <row r="17" spans="2:44" ht="48" customHeight="1" thickTop="1" thickBot="1">
      <c r="B17" s="13" t="s">
        <v>537</v>
      </c>
      <c r="C17" s="17">
        <v>1211</v>
      </c>
      <c r="D17" s="17">
        <v>1261</v>
      </c>
      <c r="E17" s="17">
        <v>1374.2632493149722</v>
      </c>
      <c r="F17" s="17">
        <v>1421.3377711908095</v>
      </c>
      <c r="G17" s="17">
        <v>2117.5896657200001</v>
      </c>
      <c r="H17" s="17">
        <v>1718.1724709499499</v>
      </c>
      <c r="I17" s="17">
        <v>1673.2136742299699</v>
      </c>
      <c r="J17" s="17">
        <v>479</v>
      </c>
      <c r="K17" s="17">
        <v>431</v>
      </c>
      <c r="L17" s="17">
        <v>435.10329867895803</v>
      </c>
      <c r="M17" s="17">
        <v>422.46338745887164</v>
      </c>
      <c r="N17" s="17">
        <v>443.57601687599805</v>
      </c>
      <c r="O17" s="17">
        <v>523.59291835354338</v>
      </c>
      <c r="P17" s="17">
        <v>538.80404441871303</v>
      </c>
      <c r="Q17" s="17">
        <v>55</v>
      </c>
      <c r="R17" s="17">
        <v>66</v>
      </c>
      <c r="S17" s="17">
        <v>66.521523599999995</v>
      </c>
      <c r="T17" s="17">
        <v>48.502151230000003</v>
      </c>
      <c r="U17" s="17">
        <v>52.557294631999994</v>
      </c>
      <c r="V17" s="17">
        <v>63.072750570000004</v>
      </c>
      <c r="W17" s="17">
        <v>71.642848508026006</v>
      </c>
      <c r="X17" s="17">
        <v>58</v>
      </c>
      <c r="Y17" s="17">
        <v>50</v>
      </c>
      <c r="Z17" s="17">
        <v>56.169877231267691</v>
      </c>
      <c r="AA17" s="17">
        <v>69.378775231267696</v>
      </c>
      <c r="AB17" s="17">
        <v>79.325375215067695</v>
      </c>
      <c r="AC17" s="17">
        <v>96.680289347067685</v>
      </c>
      <c r="AD17" s="17">
        <v>119.150187805068</v>
      </c>
      <c r="AE17" s="17">
        <v>20</v>
      </c>
      <c r="AF17" s="17">
        <v>5</v>
      </c>
      <c r="AG17" s="17">
        <v>7.4644300000000001</v>
      </c>
      <c r="AH17" s="17">
        <v>9.2325740000000014</v>
      </c>
      <c r="AI17" s="17">
        <v>6.17079004</v>
      </c>
      <c r="AJ17" s="17">
        <v>10.17665124</v>
      </c>
      <c r="AK17" s="17">
        <v>10.72389916</v>
      </c>
      <c r="AL17" s="18">
        <v>1823</v>
      </c>
      <c r="AM17" s="18">
        <v>1813</v>
      </c>
      <c r="AN17" s="18">
        <v>1939.5223788251978</v>
      </c>
      <c r="AO17" s="18">
        <v>1970.9146591109488</v>
      </c>
      <c r="AP17" s="18">
        <f t="shared" si="0"/>
        <v>2699.2191424830658</v>
      </c>
      <c r="AQ17" s="18">
        <v>2411.6950804605613</v>
      </c>
      <c r="AR17" s="18">
        <f t="shared" si="1"/>
        <v>2413.5346541217768</v>
      </c>
    </row>
    <row r="18" spans="2:44" ht="48" customHeight="1" thickTop="1" thickBot="1">
      <c r="B18" s="13" t="s">
        <v>151</v>
      </c>
      <c r="C18" s="17">
        <v>2979</v>
      </c>
      <c r="D18" s="17">
        <v>3859</v>
      </c>
      <c r="E18" s="17">
        <v>5128.782619814614</v>
      </c>
      <c r="F18" s="17">
        <v>5969.681358545693</v>
      </c>
      <c r="G18" s="17">
        <v>8137.8379602288023</v>
      </c>
      <c r="H18" s="17">
        <v>11000.572371710252</v>
      </c>
      <c r="I18" s="17">
        <v>13977.925447381</v>
      </c>
      <c r="J18" s="17">
        <v>-246</v>
      </c>
      <c r="K18" s="17">
        <v>-318</v>
      </c>
      <c r="L18" s="17">
        <v>-315.38567692334681</v>
      </c>
      <c r="M18" s="17">
        <v>-210.81987030276372</v>
      </c>
      <c r="N18" s="17">
        <v>-160.80468967470813</v>
      </c>
      <c r="O18" s="17">
        <v>273.9809204416415</v>
      </c>
      <c r="P18" s="17">
        <v>784.22339718641399</v>
      </c>
      <c r="Q18" s="17">
        <v>-206</v>
      </c>
      <c r="R18" s="17">
        <v>-180</v>
      </c>
      <c r="S18" s="17">
        <v>-194.06409768931928</v>
      </c>
      <c r="T18" s="17">
        <v>-80.930251035097399</v>
      </c>
      <c r="U18" s="17">
        <v>-226.91903674945513</v>
      </c>
      <c r="V18" s="17">
        <v>-42.474338236556761</v>
      </c>
      <c r="W18" s="17">
        <v>159.74427228252799</v>
      </c>
      <c r="X18" s="17">
        <v>-173</v>
      </c>
      <c r="Y18" s="17">
        <v>-153</v>
      </c>
      <c r="Z18" s="17">
        <v>-134.4784388466054</v>
      </c>
      <c r="AA18" s="17">
        <v>-55.398262554332831</v>
      </c>
      <c r="AB18" s="17">
        <v>-9.8888425780816647</v>
      </c>
      <c r="AC18" s="17">
        <v>71.211271418772526</v>
      </c>
      <c r="AD18" s="17">
        <v>234.67861176308099</v>
      </c>
      <c r="AE18" s="17">
        <v>-16</v>
      </c>
      <c r="AF18" s="17">
        <v>-17</v>
      </c>
      <c r="AG18" s="17">
        <v>-31.212251163000001</v>
      </c>
      <c r="AH18" s="17">
        <v>-16.188505106999997</v>
      </c>
      <c r="AI18" s="17">
        <v>-44.304577969999997</v>
      </c>
      <c r="AJ18" s="17">
        <v>-51.951615930000003</v>
      </c>
      <c r="AK18" s="17">
        <v>1.2687707299500099</v>
      </c>
      <c r="AL18" s="18">
        <v>2338</v>
      </c>
      <c r="AM18" s="18">
        <v>3191</v>
      </c>
      <c r="AN18" s="18">
        <v>4453.6421551923431</v>
      </c>
      <c r="AO18" s="18">
        <v>5606.3444695464987</v>
      </c>
      <c r="AP18" s="18">
        <f t="shared" si="0"/>
        <v>7695.9208132565573</v>
      </c>
      <c r="AQ18" s="18">
        <v>11251.3</v>
      </c>
      <c r="AR18" s="18">
        <f t="shared" si="1"/>
        <v>15157.840499342972</v>
      </c>
    </row>
    <row r="19" spans="2:44" ht="48" customHeight="1" thickTop="1" thickBot="1">
      <c r="B19" s="13" t="s">
        <v>152</v>
      </c>
      <c r="C19" s="17">
        <v>1504</v>
      </c>
      <c r="D19" s="17">
        <v>1706</v>
      </c>
      <c r="E19" s="17">
        <v>1942.7871734466291</v>
      </c>
      <c r="F19" s="17">
        <v>2964.2378302077009</v>
      </c>
      <c r="G19" s="17">
        <v>3495.9265064621109</v>
      </c>
      <c r="H19" s="17">
        <v>4247.6364742093492</v>
      </c>
      <c r="I19" s="17">
        <v>4862.2768146191202</v>
      </c>
      <c r="J19" s="17">
        <v>99</v>
      </c>
      <c r="K19" s="17">
        <v>173</v>
      </c>
      <c r="L19" s="17">
        <v>126.7961735179245</v>
      </c>
      <c r="M19" s="17">
        <v>268.95025252921818</v>
      </c>
      <c r="N19" s="17">
        <v>892.36613643279827</v>
      </c>
      <c r="O19" s="17">
        <v>1442.8396688951025</v>
      </c>
      <c r="P19" s="17">
        <v>1076.83909883765</v>
      </c>
      <c r="Q19" s="17">
        <v>-32</v>
      </c>
      <c r="R19" s="17">
        <v>-11</v>
      </c>
      <c r="S19" s="17">
        <v>38.022683800572239</v>
      </c>
      <c r="T19" s="17">
        <v>-49.398038383302129</v>
      </c>
      <c r="U19" s="17">
        <v>105.85505835849553</v>
      </c>
      <c r="V19" s="17">
        <v>123.07027879237799</v>
      </c>
      <c r="W19" s="17">
        <v>169.794091260654</v>
      </c>
      <c r="X19" s="17">
        <v>8</v>
      </c>
      <c r="Y19" s="17">
        <v>23</v>
      </c>
      <c r="Z19" s="17">
        <v>98.24368750325219</v>
      </c>
      <c r="AA19" s="17">
        <v>59.458136138024038</v>
      </c>
      <c r="AB19" s="17">
        <v>184.59263454306995</v>
      </c>
      <c r="AC19" s="17">
        <v>220.88948086730284</v>
      </c>
      <c r="AD19" s="17">
        <v>217.79406497380199</v>
      </c>
      <c r="AE19" s="17">
        <v>11</v>
      </c>
      <c r="AF19" s="17">
        <v>-1</v>
      </c>
      <c r="AG19" s="17">
        <v>-29.929116453428897</v>
      </c>
      <c r="AH19" s="17">
        <v>9.813059703814826</v>
      </c>
      <c r="AI19" s="17">
        <v>29.567880717722673</v>
      </c>
      <c r="AJ19" s="17">
        <v>50.877621817103801</v>
      </c>
      <c r="AK19" s="17">
        <v>13.056564475867599</v>
      </c>
      <c r="AL19" s="18">
        <v>1590</v>
      </c>
      <c r="AM19" s="18">
        <v>1890</v>
      </c>
      <c r="AN19" s="18">
        <v>2175.9206018149494</v>
      </c>
      <c r="AO19" s="18">
        <v>3253.0612401954559</v>
      </c>
      <c r="AP19" s="18">
        <f t="shared" si="0"/>
        <v>4708.3082165141968</v>
      </c>
      <c r="AQ19" s="18">
        <v>6085.3135245812364</v>
      </c>
      <c r="AR19" s="18">
        <f t="shared" si="1"/>
        <v>6339.7606341670935</v>
      </c>
    </row>
    <row r="20" spans="2:44" ht="48" customHeight="1" thickTop="1" thickBot="1">
      <c r="B20" s="13" t="s">
        <v>153</v>
      </c>
      <c r="C20" s="17">
        <v>-97</v>
      </c>
      <c r="D20" s="17">
        <v>-149</v>
      </c>
      <c r="E20" s="17">
        <v>-238.77436690000002</v>
      </c>
      <c r="F20" s="17">
        <v>-212.27854706000002</v>
      </c>
      <c r="G20" s="17">
        <v>-174.06999597000001</v>
      </c>
      <c r="H20" s="17">
        <v>-157.08938452000001</v>
      </c>
      <c r="I20" s="17">
        <v>950.04528177999998</v>
      </c>
      <c r="J20" s="17">
        <v>296</v>
      </c>
      <c r="K20" s="17">
        <v>303</v>
      </c>
      <c r="L20" s="17">
        <v>-37.684602989999895</v>
      </c>
      <c r="M20" s="17">
        <v>-17.496513820000011</v>
      </c>
      <c r="N20" s="17">
        <v>14.363414625206547</v>
      </c>
      <c r="O20" s="17">
        <v>-177.9</v>
      </c>
      <c r="P20" s="17">
        <v>3.4461587837229302</v>
      </c>
      <c r="Q20" s="17">
        <v>83</v>
      </c>
      <c r="R20" s="17">
        <v>67</v>
      </c>
      <c r="S20" s="17">
        <v>85.819815551233404</v>
      </c>
      <c r="T20" s="17">
        <v>37.579659848551948</v>
      </c>
      <c r="U20" s="17">
        <v>66.13151858282707</v>
      </c>
      <c r="V20" s="17">
        <v>2.4609617982014895</v>
      </c>
      <c r="W20" s="17">
        <v>52.817098935207298</v>
      </c>
      <c r="X20" s="17">
        <v>0</v>
      </c>
      <c r="Y20" s="17">
        <v>0</v>
      </c>
      <c r="Z20" s="17">
        <v>1.8782140000000001</v>
      </c>
      <c r="AA20" s="17">
        <v>1.9055719999999998</v>
      </c>
      <c r="AB20" s="17">
        <v>58.331569999999999</v>
      </c>
      <c r="AC20" s="17">
        <v>25.170806610000003</v>
      </c>
      <c r="AD20" s="17">
        <v>24.599168639999998</v>
      </c>
      <c r="AE20" s="17">
        <v>1</v>
      </c>
      <c r="AF20" s="17">
        <v>5</v>
      </c>
      <c r="AG20" s="17">
        <v>15.272909200000001</v>
      </c>
      <c r="AH20" s="17">
        <v>41.161199999999994</v>
      </c>
      <c r="AI20" s="17">
        <v>35.443000000000005</v>
      </c>
      <c r="AJ20" s="17">
        <v>42.048333960000001</v>
      </c>
      <c r="AK20" s="17">
        <v>15.882007529999999</v>
      </c>
      <c r="AL20" s="18">
        <v>283</v>
      </c>
      <c r="AM20" s="18">
        <v>226</v>
      </c>
      <c r="AN20" s="18">
        <v>-173.48803113876653</v>
      </c>
      <c r="AO20" s="18">
        <v>-149.1286290314481</v>
      </c>
      <c r="AP20" s="18">
        <f t="shared" si="0"/>
        <v>0.19950723803361825</v>
      </c>
      <c r="AQ20" s="18">
        <v>-265.3</v>
      </c>
      <c r="AR20" s="18">
        <f t="shared" si="1"/>
        <v>1046.7897156689303</v>
      </c>
    </row>
    <row r="21" spans="2:44" ht="48" customHeight="1" thickTop="1" thickBot="1">
      <c r="B21" s="13" t="s">
        <v>154</v>
      </c>
      <c r="C21" s="17">
        <f t="shared" ref="C21:AH21" si="2">SUM(C16:C20)</f>
        <v>11397</v>
      </c>
      <c r="D21" s="17">
        <f t="shared" si="2"/>
        <v>12477</v>
      </c>
      <c r="E21" s="17">
        <f t="shared" si="2"/>
        <v>14007.058675676217</v>
      </c>
      <c r="F21" s="17">
        <f t="shared" si="2"/>
        <v>16242.978412884204</v>
      </c>
      <c r="G21" s="17">
        <f t="shared" si="2"/>
        <v>19427.284136440914</v>
      </c>
      <c r="H21" s="17">
        <f>SUM(H16:H20)</f>
        <v>23799.291933169548</v>
      </c>
      <c r="I21" s="17">
        <f>SUM(I16:I20)</f>
        <v>28453.461218830089</v>
      </c>
      <c r="J21" s="17">
        <f t="shared" si="2"/>
        <v>5800</v>
      </c>
      <c r="K21" s="17">
        <f t="shared" si="2"/>
        <v>5746</v>
      </c>
      <c r="L21" s="17">
        <f t="shared" si="2"/>
        <v>5282.4891392835361</v>
      </c>
      <c r="M21" s="17">
        <f t="shared" si="2"/>
        <v>6246.1552028653268</v>
      </c>
      <c r="N21" s="17">
        <f t="shared" si="2"/>
        <v>6960.1749152592947</v>
      </c>
      <c r="O21" s="17">
        <f t="shared" si="2"/>
        <v>7642.9135076902876</v>
      </c>
      <c r="P21" s="17">
        <f t="shared" si="2"/>
        <v>7809.9518292265002</v>
      </c>
      <c r="Q21" s="17">
        <f t="shared" si="2"/>
        <v>2192</v>
      </c>
      <c r="R21" s="17">
        <f t="shared" si="2"/>
        <v>2247</v>
      </c>
      <c r="S21" s="17">
        <f t="shared" si="2"/>
        <v>2944.934605262486</v>
      </c>
      <c r="T21" s="17">
        <f t="shared" si="2"/>
        <v>1751.7010916601525</v>
      </c>
      <c r="U21" s="17">
        <f t="shared" si="2"/>
        <v>1813.5724048238676</v>
      </c>
      <c r="V21" s="17">
        <f t="shared" si="2"/>
        <v>1732.0772229240226</v>
      </c>
      <c r="W21" s="17">
        <f t="shared" si="2"/>
        <v>1859.9458809864152</v>
      </c>
      <c r="X21" s="17">
        <f t="shared" si="2"/>
        <v>1802</v>
      </c>
      <c r="Y21" s="17">
        <f t="shared" si="2"/>
        <v>1918</v>
      </c>
      <c r="Z21" s="17">
        <f t="shared" si="2"/>
        <v>2230.2983398879142</v>
      </c>
      <c r="AA21" s="17">
        <f t="shared" si="2"/>
        <v>2742.5792208149596</v>
      </c>
      <c r="AB21" s="17">
        <f t="shared" si="2"/>
        <v>3030.9846271800561</v>
      </c>
      <c r="AC21" s="17">
        <f t="shared" si="2"/>
        <v>3418.0767382431432</v>
      </c>
      <c r="AD21" s="17">
        <f t="shared" si="2"/>
        <v>3676.5969206819509</v>
      </c>
      <c r="AE21" s="17">
        <f t="shared" si="2"/>
        <v>281</v>
      </c>
      <c r="AF21" s="17">
        <f t="shared" si="2"/>
        <v>229</v>
      </c>
      <c r="AG21" s="17">
        <f t="shared" si="2"/>
        <v>336.04597158357109</v>
      </c>
      <c r="AH21" s="17">
        <f t="shared" si="2"/>
        <v>361.56832859681481</v>
      </c>
      <c r="AI21" s="17">
        <f>SUM(AI16:AI20)</f>
        <v>359.76724278772258</v>
      </c>
      <c r="AJ21" s="17">
        <f>SUM(AJ16:AJ20)</f>
        <v>410.89200108710378</v>
      </c>
      <c r="AK21" s="17">
        <f>SUM(AK16:AK20)</f>
        <v>505.97160189581763</v>
      </c>
      <c r="AL21" s="18">
        <v>21472</v>
      </c>
      <c r="AM21" s="18">
        <v>22617</v>
      </c>
      <c r="AN21" s="18">
        <v>24800.826731693727</v>
      </c>
      <c r="AO21" s="18">
        <v>27344.982256821455</v>
      </c>
      <c r="AP21" s="18">
        <f t="shared" si="0"/>
        <v>31591.783326491855</v>
      </c>
      <c r="AQ21" s="18">
        <f t="shared" si="1"/>
        <v>37003.251403114104</v>
      </c>
      <c r="AR21" s="18">
        <f t="shared" si="1"/>
        <v>42305.927451620773</v>
      </c>
    </row>
    <row r="22" spans="2:44" ht="15.75" customHeight="1" thickTop="1" thickBot="1">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row>
    <row r="23" spans="2:44" ht="15.75" thickTop="1">
      <c r="B23" s="269" t="s">
        <v>296</v>
      </c>
      <c r="C23" s="269"/>
      <c r="D23" s="269"/>
      <c r="E23" s="269"/>
      <c r="F23" s="269"/>
      <c r="G23" s="269"/>
      <c r="H23" s="269"/>
      <c r="I23" s="269"/>
      <c r="J23" s="269"/>
      <c r="K23" s="269"/>
      <c r="L23" s="269"/>
      <c r="AB23" s="271" t="s">
        <v>297</v>
      </c>
      <c r="AC23" s="271"/>
      <c r="AD23" s="271"/>
      <c r="AE23" s="271"/>
      <c r="AF23" s="271"/>
      <c r="AG23" s="271"/>
      <c r="AH23" s="271"/>
      <c r="AI23" s="271"/>
      <c r="AJ23" s="271"/>
      <c r="AK23" s="271"/>
      <c r="AL23" s="271"/>
      <c r="AM23" s="271"/>
      <c r="AN23" s="271"/>
      <c r="AO23" s="271"/>
      <c r="AP23" s="271"/>
      <c r="AQ23" s="156"/>
    </row>
    <row r="24" spans="2:44">
      <c r="B24" s="270"/>
      <c r="C24" s="270"/>
      <c r="D24" s="270"/>
      <c r="E24" s="270"/>
      <c r="F24" s="270"/>
      <c r="G24" s="270"/>
      <c r="H24" s="270"/>
      <c r="I24" s="270"/>
      <c r="J24" s="270"/>
      <c r="K24" s="270"/>
      <c r="L24" s="270"/>
      <c r="AB24" s="272"/>
      <c r="AC24" s="272"/>
      <c r="AD24" s="272"/>
      <c r="AE24" s="272"/>
      <c r="AF24" s="272"/>
      <c r="AG24" s="272"/>
      <c r="AH24" s="272"/>
      <c r="AI24" s="272"/>
      <c r="AJ24" s="272"/>
      <c r="AK24" s="272"/>
      <c r="AL24" s="272"/>
      <c r="AM24" s="272"/>
      <c r="AN24" s="272"/>
      <c r="AO24" s="272"/>
      <c r="AP24" s="272"/>
      <c r="AQ24" s="156"/>
    </row>
  </sheetData>
  <protectedRanges>
    <protectedRange sqref="H16:I20" name="سنوي جدول 24"/>
    <protectedRange sqref="O16:P20" name="سنوي جدول 24_1"/>
    <protectedRange sqref="W16:W20" name="سنوي جدول 24_2"/>
    <protectedRange sqref="AC16:AD20" name="سنوي جدول 24_3"/>
    <protectedRange sqref="AJ16:AK20" name="سنوي جدول 24_4"/>
  </protectedRanges>
  <mergeCells count="11">
    <mergeCell ref="B23:L24"/>
    <mergeCell ref="AB23:AP24"/>
    <mergeCell ref="D11:AP11"/>
    <mergeCell ref="D12:AP12"/>
    <mergeCell ref="B14:B15"/>
    <mergeCell ref="AL14:AR14"/>
    <mergeCell ref="C14:I14"/>
    <mergeCell ref="J14:P14"/>
    <mergeCell ref="Q14:W14"/>
    <mergeCell ref="X14:AD14"/>
    <mergeCell ref="AE14:AK14"/>
  </mergeCells>
  <pageMargins left="0.7" right="0.7" top="0.75" bottom="0.75" header="0.3" footer="0.3"/>
  <pageSetup paperSize="9" orientation="portrait" r:id="rId1"/>
  <headerFooter>
    <oddFooter>&amp;C&amp;1#&amp;"Calibri"&amp;10&amp;K000000Internal - داخلي</oddFooter>
  </headerFooter>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autoPageBreaks="0"/>
  </sheetPr>
  <dimension ref="B11:Q33"/>
  <sheetViews>
    <sheetView showGridLines="0" showRowColHeaders="0" rightToLeft="1" topLeftCell="C1" zoomScaleNormal="100" workbookViewId="0">
      <selection activeCell="G30" sqref="G30"/>
    </sheetView>
  </sheetViews>
  <sheetFormatPr defaultColWidth="8.85546875" defaultRowHeight="15"/>
  <cols>
    <col min="1" max="1" width="3.42578125" style="42" customWidth="1"/>
    <col min="2" max="2" width="51.140625" style="42" customWidth="1"/>
    <col min="3" max="4" width="15.5703125" style="42" customWidth="1"/>
    <col min="5" max="5" width="14.42578125" style="42" customWidth="1"/>
    <col min="6" max="6" width="15.5703125" style="42" customWidth="1"/>
    <col min="7" max="7" width="20.85546875" style="42" customWidth="1"/>
    <col min="8" max="18" width="15.5703125" style="42" customWidth="1"/>
    <col min="19" max="16384" width="8.85546875" style="42"/>
  </cols>
  <sheetData>
    <row r="11" spans="2:17" ht="26.1" customHeight="1">
      <c r="B11" s="132"/>
      <c r="C11" s="132"/>
      <c r="D11" s="230" t="s">
        <v>465</v>
      </c>
      <c r="E11" s="230"/>
      <c r="F11" s="230"/>
      <c r="G11" s="230"/>
      <c r="H11" s="230"/>
      <c r="I11" s="132"/>
      <c r="J11" s="132"/>
    </row>
    <row r="12" spans="2:17" ht="26.45" customHeight="1" thickBot="1">
      <c r="B12" s="133"/>
      <c r="C12" s="133"/>
      <c r="D12" s="231" t="s">
        <v>466</v>
      </c>
      <c r="E12" s="231"/>
      <c r="F12" s="231"/>
      <c r="G12" s="231"/>
      <c r="H12" s="231"/>
      <c r="I12" s="133"/>
      <c r="J12" s="133"/>
    </row>
    <row r="13" spans="2:17" ht="166.5" thickTop="1" thickBot="1">
      <c r="D13" s="110" t="s">
        <v>201</v>
      </c>
      <c r="E13" s="110" t="s">
        <v>301</v>
      </c>
      <c r="F13" s="110" t="s">
        <v>200</v>
      </c>
      <c r="G13" s="110" t="s">
        <v>98</v>
      </c>
      <c r="H13" s="110" t="s">
        <v>99</v>
      </c>
    </row>
    <row r="14" spans="2:17" ht="16.5" thickTop="1" thickBot="1">
      <c r="D14" s="110">
        <v>2006</v>
      </c>
      <c r="E14" s="24" t="s">
        <v>0</v>
      </c>
      <c r="F14" s="24">
        <v>252</v>
      </c>
      <c r="G14" s="24" t="s">
        <v>0</v>
      </c>
      <c r="H14" s="24">
        <v>66</v>
      </c>
      <c r="I14" s="47"/>
      <c r="J14" s="47"/>
      <c r="L14" s="47"/>
      <c r="M14" s="47"/>
      <c r="N14" s="47"/>
      <c r="O14" s="47"/>
      <c r="P14" s="47"/>
      <c r="Q14" s="47"/>
    </row>
    <row r="15" spans="2:17" ht="16.5" thickTop="1" thickBot="1">
      <c r="D15" s="131">
        <v>2007</v>
      </c>
      <c r="E15" s="24" t="s">
        <v>0</v>
      </c>
      <c r="F15" s="24">
        <v>283</v>
      </c>
      <c r="G15" s="24" t="s">
        <v>0</v>
      </c>
      <c r="H15" s="24">
        <v>41</v>
      </c>
      <c r="I15" s="47"/>
      <c r="J15" s="47"/>
      <c r="L15" s="47"/>
      <c r="M15" s="47"/>
      <c r="N15" s="47"/>
      <c r="O15" s="47"/>
      <c r="P15" s="47"/>
      <c r="Q15" s="47"/>
    </row>
    <row r="16" spans="2:17" ht="16.5" thickTop="1" thickBot="1">
      <c r="D16" s="131">
        <v>2008</v>
      </c>
      <c r="E16" s="24">
        <v>34294</v>
      </c>
      <c r="F16" s="24">
        <v>968</v>
      </c>
      <c r="G16" s="24" t="s">
        <v>0</v>
      </c>
      <c r="H16" s="24">
        <v>44</v>
      </c>
      <c r="I16" s="47"/>
      <c r="J16" s="47"/>
      <c r="L16" s="47"/>
      <c r="M16" s="47"/>
      <c r="N16" s="47"/>
      <c r="O16" s="47"/>
      <c r="P16" s="47"/>
      <c r="Q16" s="47"/>
    </row>
    <row r="17" spans="4:17" ht="16.5" thickTop="1" thickBot="1">
      <c r="D17" s="131">
        <v>2009</v>
      </c>
      <c r="E17" s="24">
        <v>25374</v>
      </c>
      <c r="F17" s="24">
        <v>1311</v>
      </c>
      <c r="G17" s="24" t="s">
        <v>0</v>
      </c>
      <c r="H17" s="24">
        <v>41</v>
      </c>
      <c r="I17" s="47"/>
      <c r="J17" s="47"/>
      <c r="L17" s="47"/>
      <c r="M17" s="47"/>
      <c r="N17" s="47"/>
      <c r="O17" s="47"/>
      <c r="P17" s="47"/>
      <c r="Q17" s="47"/>
    </row>
    <row r="18" spans="4:17" ht="16.5" thickTop="1" thickBot="1">
      <c r="D18" s="131">
        <v>2010</v>
      </c>
      <c r="E18" s="24">
        <v>20722</v>
      </c>
      <c r="F18" s="24">
        <v>1234</v>
      </c>
      <c r="G18" s="24" t="s">
        <v>0</v>
      </c>
      <c r="H18" s="24">
        <v>42</v>
      </c>
    </row>
    <row r="19" spans="4:17" ht="16.5" thickTop="1" thickBot="1">
      <c r="D19" s="131">
        <v>2011</v>
      </c>
      <c r="E19" s="24">
        <v>22303</v>
      </c>
      <c r="F19" s="24">
        <v>1331</v>
      </c>
      <c r="G19" s="24" t="s">
        <v>0</v>
      </c>
      <c r="H19" s="24">
        <v>35</v>
      </c>
    </row>
    <row r="20" spans="4:17" ht="16.5" thickTop="1" thickBot="1">
      <c r="D20" s="131">
        <v>2012</v>
      </c>
      <c r="E20" s="24">
        <v>26323</v>
      </c>
      <c r="F20" s="24">
        <v>1687</v>
      </c>
      <c r="G20" s="24" t="s">
        <v>0</v>
      </c>
      <c r="H20" s="24">
        <v>32</v>
      </c>
    </row>
    <row r="21" spans="4:17" ht="16.5" thickTop="1" thickBot="1">
      <c r="D21" s="131">
        <v>2013</v>
      </c>
      <c r="E21" s="24">
        <v>26251</v>
      </c>
      <c r="F21" s="24">
        <v>1779</v>
      </c>
      <c r="G21" s="24">
        <v>109</v>
      </c>
      <c r="H21" s="24">
        <v>43</v>
      </c>
    </row>
    <row r="22" spans="4:17" ht="16.5" thickTop="1" thickBot="1">
      <c r="D22" s="131">
        <v>2014</v>
      </c>
      <c r="E22" s="24">
        <v>30824</v>
      </c>
      <c r="F22" s="24">
        <v>1974</v>
      </c>
      <c r="G22" s="24">
        <v>376</v>
      </c>
      <c r="H22" s="24">
        <v>15</v>
      </c>
    </row>
    <row r="23" spans="4:17" ht="16.5" thickTop="1" thickBot="1">
      <c r="D23" s="131">
        <v>2015</v>
      </c>
      <c r="E23" s="24">
        <v>30549</v>
      </c>
      <c r="F23" s="24">
        <v>1707</v>
      </c>
      <c r="G23" s="24">
        <v>390</v>
      </c>
      <c r="H23" s="24">
        <v>29</v>
      </c>
    </row>
    <row r="24" spans="4:17" ht="16.5" thickTop="1" thickBot="1">
      <c r="D24" s="131">
        <v>2016</v>
      </c>
      <c r="E24" s="24">
        <v>31896</v>
      </c>
      <c r="F24" s="24">
        <v>2028</v>
      </c>
      <c r="G24" s="24">
        <v>279</v>
      </c>
      <c r="H24" s="24">
        <v>51</v>
      </c>
    </row>
    <row r="25" spans="4:17" ht="16.5" thickTop="1" thickBot="1">
      <c r="D25" s="131">
        <v>2017</v>
      </c>
      <c r="E25" s="24">
        <v>35561</v>
      </c>
      <c r="F25" s="24">
        <v>1395</v>
      </c>
      <c r="G25" s="24">
        <v>77</v>
      </c>
      <c r="H25" s="24">
        <v>30</v>
      </c>
    </row>
    <row r="26" spans="4:17" ht="16.5" thickTop="1" thickBot="1">
      <c r="D26" s="131">
        <v>2018</v>
      </c>
      <c r="E26" s="24">
        <v>36111</v>
      </c>
      <c r="F26" s="24">
        <v>616</v>
      </c>
      <c r="G26" s="24">
        <v>77</v>
      </c>
      <c r="H26" s="24">
        <v>13</v>
      </c>
    </row>
    <row r="27" spans="4:17" ht="16.5" thickTop="1" thickBot="1">
      <c r="D27" s="131">
        <v>2019</v>
      </c>
      <c r="E27" s="24">
        <v>29043</v>
      </c>
      <c r="F27" s="24">
        <v>447</v>
      </c>
      <c r="G27" s="24">
        <v>60</v>
      </c>
      <c r="H27" s="24">
        <v>5</v>
      </c>
    </row>
    <row r="28" spans="4:17" ht="16.5" thickTop="1" thickBot="1">
      <c r="D28" s="131">
        <v>2020</v>
      </c>
      <c r="E28" s="24">
        <v>49247</v>
      </c>
      <c r="F28" s="24">
        <v>981</v>
      </c>
      <c r="G28" s="24">
        <v>194</v>
      </c>
      <c r="H28" s="24">
        <v>19</v>
      </c>
    </row>
    <row r="29" spans="4:17" ht="16.5" thickTop="1" thickBot="1">
      <c r="D29" s="131">
        <v>2021</v>
      </c>
      <c r="E29" s="24">
        <v>53187</v>
      </c>
      <c r="F29" s="24">
        <v>730</v>
      </c>
      <c r="G29" s="24">
        <v>156</v>
      </c>
      <c r="H29" s="24">
        <v>16</v>
      </c>
    </row>
    <row r="30" spans="4:17" ht="16.5" thickTop="1" thickBot="1">
      <c r="D30" s="131">
        <v>2022</v>
      </c>
      <c r="E30" s="24">
        <v>42353</v>
      </c>
      <c r="F30" s="24">
        <v>859</v>
      </c>
      <c r="G30" s="24">
        <v>152</v>
      </c>
      <c r="H30" s="24">
        <v>11</v>
      </c>
    </row>
    <row r="31" spans="4:17" ht="16.5" thickTop="1" thickBot="1">
      <c r="D31" s="131">
        <v>2023</v>
      </c>
      <c r="E31" s="24">
        <v>32376</v>
      </c>
      <c r="F31" s="24">
        <v>1019</v>
      </c>
      <c r="G31" s="24">
        <v>59</v>
      </c>
      <c r="H31" s="24">
        <v>7</v>
      </c>
    </row>
    <row r="32" spans="4:17" ht="20.25" thickTop="1">
      <c r="D32" s="287" t="s">
        <v>467</v>
      </c>
      <c r="E32" s="287"/>
      <c r="F32" s="287"/>
      <c r="G32" s="287"/>
      <c r="H32" s="287"/>
    </row>
    <row r="33" spans="4:8" ht="54" customHeight="1">
      <c r="D33" s="288" t="s">
        <v>284</v>
      </c>
      <c r="E33" s="288"/>
      <c r="F33" s="288"/>
      <c r="G33" s="288"/>
      <c r="H33" s="288"/>
    </row>
  </sheetData>
  <protectedRanges>
    <protectedRange sqref="G30" name="أبرز تطورات الرقابة_2"/>
    <protectedRange sqref="H30" name="أبرز تطورات الرقابة_3"/>
  </protectedRanges>
  <mergeCells count="4">
    <mergeCell ref="D11:H11"/>
    <mergeCell ref="D12:H12"/>
    <mergeCell ref="D32:H32"/>
    <mergeCell ref="D33:H33"/>
  </mergeCells>
  <pageMargins left="0.7" right="0.7" top="0.75" bottom="0.75" header="0.3" footer="0.3"/>
  <pageSetup paperSize="9" orientation="portrait" r:id="rId1"/>
  <headerFooter>
    <oddFooter>&amp;C&amp;1#&amp;"Calibri"&amp;10&amp;K000000Internal - داخلي</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autoPageBreaks="0"/>
  </sheetPr>
  <dimension ref="B11:O36"/>
  <sheetViews>
    <sheetView showGridLines="0" showRowColHeaders="0" rightToLeft="1" topLeftCell="A8" zoomScaleNormal="100" workbookViewId="0">
      <selection activeCell="G30" sqref="G30"/>
    </sheetView>
  </sheetViews>
  <sheetFormatPr defaultColWidth="8.85546875" defaultRowHeight="15"/>
  <cols>
    <col min="1" max="1" width="8.85546875" style="42"/>
    <col min="2" max="2" width="28.140625" style="42" customWidth="1"/>
    <col min="3" max="3" width="9.42578125" style="42" customWidth="1"/>
    <col min="4" max="4" width="20.5703125" style="42" customWidth="1"/>
    <col min="5" max="5" width="23.5703125" style="42" customWidth="1"/>
    <col min="6" max="6" width="21.85546875" style="42" customWidth="1"/>
    <col min="7" max="7" width="21.140625" style="42" customWidth="1"/>
    <col min="8" max="14" width="9.42578125" style="42" customWidth="1"/>
    <col min="15" max="16384" width="8.85546875" style="42"/>
  </cols>
  <sheetData>
    <row r="11" spans="2:15" ht="45.75" customHeight="1">
      <c r="B11" s="230" t="s">
        <v>468</v>
      </c>
      <c r="C11" s="230"/>
      <c r="D11" s="230"/>
      <c r="E11" s="230"/>
      <c r="F11" s="230"/>
      <c r="G11" s="230"/>
      <c r="H11" s="230"/>
      <c r="I11" s="230"/>
      <c r="J11" s="230"/>
      <c r="K11" s="82"/>
      <c r="L11" s="82"/>
      <c r="M11" s="82"/>
      <c r="N11" s="82"/>
      <c r="O11" s="82"/>
    </row>
    <row r="12" spans="2:15" ht="15.75" thickBot="1">
      <c r="B12" s="289" t="s">
        <v>469</v>
      </c>
      <c r="C12" s="289"/>
      <c r="D12" s="289"/>
      <c r="E12" s="289"/>
      <c r="F12" s="289"/>
      <c r="G12" s="289"/>
      <c r="H12" s="289"/>
      <c r="I12" s="289"/>
      <c r="J12" s="289"/>
      <c r="K12" s="82"/>
      <c r="L12" s="82"/>
      <c r="M12" s="82"/>
      <c r="N12" s="82"/>
      <c r="O12" s="82"/>
    </row>
    <row r="13" spans="2:15" ht="46.5" thickTop="1" thickBot="1">
      <c r="D13" s="110" t="s">
        <v>278</v>
      </c>
      <c r="E13" s="110" t="s">
        <v>302</v>
      </c>
      <c r="F13" s="110" t="s">
        <v>303</v>
      </c>
      <c r="G13" s="111" t="s">
        <v>1</v>
      </c>
      <c r="I13" s="147"/>
    </row>
    <row r="14" spans="2:15" ht="16.5" thickTop="1" thickBot="1">
      <c r="D14" s="131">
        <v>2007</v>
      </c>
      <c r="E14" s="24" t="s">
        <v>0</v>
      </c>
      <c r="F14" s="24" t="s">
        <v>0</v>
      </c>
      <c r="G14" s="24" t="s">
        <v>0</v>
      </c>
    </row>
    <row r="15" spans="2:15" ht="16.5" thickTop="1" thickBot="1">
      <c r="D15" s="131">
        <v>2008</v>
      </c>
      <c r="E15" s="24" t="s">
        <v>0</v>
      </c>
      <c r="F15" s="24" t="s">
        <v>0</v>
      </c>
      <c r="G15" s="24" t="s">
        <v>0</v>
      </c>
    </row>
    <row r="16" spans="2:15" ht="16.5" thickTop="1" thickBot="1">
      <c r="D16" s="131">
        <v>2009</v>
      </c>
      <c r="E16" s="24" t="s">
        <v>0</v>
      </c>
      <c r="F16" s="24" t="s">
        <v>0</v>
      </c>
      <c r="G16" s="24" t="s">
        <v>0</v>
      </c>
    </row>
    <row r="17" spans="4:7" ht="16.5" thickTop="1" thickBot="1">
      <c r="D17" s="131">
        <v>2010</v>
      </c>
      <c r="E17" s="24" t="s">
        <v>0</v>
      </c>
      <c r="F17" s="24" t="s">
        <v>0</v>
      </c>
      <c r="G17" s="24" t="s">
        <v>0</v>
      </c>
    </row>
    <row r="18" spans="4:7" ht="16.5" thickTop="1" thickBot="1">
      <c r="D18" s="131">
        <v>2011</v>
      </c>
      <c r="E18" s="24" t="s">
        <v>0</v>
      </c>
      <c r="F18" s="24" t="s">
        <v>0</v>
      </c>
      <c r="G18" s="24" t="s">
        <v>0</v>
      </c>
    </row>
    <row r="19" spans="4:7" ht="16.5" thickTop="1" thickBot="1">
      <c r="D19" s="131">
        <v>2012</v>
      </c>
      <c r="E19" s="24" t="s">
        <v>0</v>
      </c>
      <c r="F19" s="24" t="s">
        <v>0</v>
      </c>
      <c r="G19" s="24" t="s">
        <v>0</v>
      </c>
    </row>
    <row r="20" spans="4:7" ht="16.5" thickTop="1" thickBot="1">
      <c r="D20" s="131">
        <v>2013</v>
      </c>
      <c r="E20" s="24" t="s">
        <v>0</v>
      </c>
      <c r="F20" s="24" t="s">
        <v>0</v>
      </c>
      <c r="G20" s="24" t="s">
        <v>0</v>
      </c>
    </row>
    <row r="21" spans="4:7" ht="16.5" thickTop="1" thickBot="1">
      <c r="D21" s="131">
        <v>2014</v>
      </c>
      <c r="E21" s="24">
        <v>1228</v>
      </c>
      <c r="F21" s="24">
        <v>746</v>
      </c>
      <c r="G21" s="25">
        <f t="shared" ref="G21:G27" si="0">SUM(E21:F21)</f>
        <v>1974</v>
      </c>
    </row>
    <row r="22" spans="4:7" ht="16.5" thickTop="1" thickBot="1">
      <c r="D22" s="131">
        <v>2015</v>
      </c>
      <c r="E22" s="24">
        <v>1047</v>
      </c>
      <c r="F22" s="24">
        <v>660</v>
      </c>
      <c r="G22" s="25">
        <f t="shared" si="0"/>
        <v>1707</v>
      </c>
    </row>
    <row r="23" spans="4:7" ht="16.5" thickTop="1" thickBot="1">
      <c r="D23" s="131">
        <v>2016</v>
      </c>
      <c r="E23" s="24">
        <v>1165</v>
      </c>
      <c r="F23" s="24">
        <v>863</v>
      </c>
      <c r="G23" s="25">
        <f t="shared" si="0"/>
        <v>2028</v>
      </c>
    </row>
    <row r="24" spans="4:7" ht="16.5" thickTop="1" thickBot="1">
      <c r="D24" s="131">
        <v>2017</v>
      </c>
      <c r="E24" s="24">
        <v>713</v>
      </c>
      <c r="F24" s="24">
        <v>682</v>
      </c>
      <c r="G24" s="25">
        <f t="shared" si="0"/>
        <v>1395</v>
      </c>
    </row>
    <row r="25" spans="4:7" ht="16.5" thickTop="1" thickBot="1">
      <c r="D25" s="131">
        <v>2018</v>
      </c>
      <c r="E25" s="24">
        <v>156</v>
      </c>
      <c r="F25" s="24">
        <v>460</v>
      </c>
      <c r="G25" s="25">
        <f t="shared" si="0"/>
        <v>616</v>
      </c>
    </row>
    <row r="26" spans="4:7" ht="16.5" thickTop="1" thickBot="1">
      <c r="D26" s="131">
        <v>2019</v>
      </c>
      <c r="E26" s="24">
        <v>93</v>
      </c>
      <c r="F26" s="24">
        <v>354</v>
      </c>
      <c r="G26" s="25">
        <f t="shared" si="0"/>
        <v>447</v>
      </c>
    </row>
    <row r="27" spans="4:7" ht="16.5" thickTop="1" thickBot="1">
      <c r="D27" s="131">
        <v>2020</v>
      </c>
      <c r="E27" s="24">
        <v>332</v>
      </c>
      <c r="F27" s="24">
        <v>649</v>
      </c>
      <c r="G27" s="25">
        <f t="shared" si="0"/>
        <v>981</v>
      </c>
    </row>
    <row r="28" spans="4:7" ht="16.5" thickTop="1" thickBot="1">
      <c r="D28" s="131">
        <v>2021</v>
      </c>
      <c r="E28" s="24">
        <v>282</v>
      </c>
      <c r="F28" s="24">
        <v>448</v>
      </c>
      <c r="G28" s="25">
        <f>SUM(E28:F28)</f>
        <v>730</v>
      </c>
    </row>
    <row r="29" spans="4:7" ht="16.5" thickTop="1" thickBot="1">
      <c r="D29" s="131">
        <v>2022</v>
      </c>
      <c r="E29" s="24">
        <v>317</v>
      </c>
      <c r="F29" s="24">
        <v>542</v>
      </c>
      <c r="G29" s="25">
        <f>SUM(E29:F29)</f>
        <v>859</v>
      </c>
    </row>
    <row r="30" spans="4:7" ht="16.5" thickTop="1" thickBot="1">
      <c r="D30" s="131">
        <v>2023</v>
      </c>
      <c r="E30" s="24">
        <v>396</v>
      </c>
      <c r="F30" s="24">
        <v>623</v>
      </c>
      <c r="G30" s="25">
        <f>SUM(E30:F30)</f>
        <v>1019</v>
      </c>
    </row>
    <row r="31" spans="4:7" ht="15" customHeight="1" thickTop="1"/>
    <row r="32" spans="4:7" ht="53.1" customHeight="1"/>
    <row r="33" spans="4:7" ht="42.95" customHeight="1">
      <c r="D33" s="261" t="s">
        <v>470</v>
      </c>
      <c r="E33" s="261"/>
      <c r="F33" s="290" t="s">
        <v>471</v>
      </c>
      <c r="G33" s="290"/>
    </row>
    <row r="34" spans="4:7" ht="26.1" customHeight="1">
      <c r="D34" s="261"/>
      <c r="E34" s="261"/>
      <c r="F34" s="290"/>
      <c r="G34" s="290"/>
    </row>
    <row r="35" spans="4:7" ht="38.450000000000003" customHeight="1">
      <c r="D35" s="261" t="s">
        <v>472</v>
      </c>
      <c r="E35" s="261"/>
      <c r="F35" s="290" t="s">
        <v>281</v>
      </c>
      <c r="G35" s="290"/>
    </row>
    <row r="36" spans="4:7">
      <c r="D36" s="261"/>
      <c r="E36" s="261"/>
      <c r="F36" s="290"/>
      <c r="G36" s="290"/>
    </row>
  </sheetData>
  <protectedRanges>
    <protectedRange sqref="E29:F29" name="سنوي جدول 11_2"/>
  </protectedRanges>
  <mergeCells count="6">
    <mergeCell ref="B11:J11"/>
    <mergeCell ref="B12:J12"/>
    <mergeCell ref="D33:E34"/>
    <mergeCell ref="F33:G34"/>
    <mergeCell ref="D35:E36"/>
    <mergeCell ref="F35:G36"/>
  </mergeCells>
  <pageMargins left="0.7" right="0.7" top="0.75" bottom="0.75" header="0.3" footer="0.3"/>
  <pageSetup paperSize="9" orientation="portrait" r:id="rId1"/>
  <headerFooter>
    <oddFooter>&amp;C&amp;1#&amp;"Calibri"&amp;10&amp;K000000Internal - داخلي</oddFooter>
  </headerFooter>
  <ignoredErrors>
    <ignoredError sqref="G21:G30" formulaRange="1"/>
  </ignoredError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autoPageBreaks="0"/>
  </sheetPr>
  <dimension ref="D11:L38"/>
  <sheetViews>
    <sheetView showGridLines="0" showRowColHeaders="0" rightToLeft="1" topLeftCell="D1" zoomScale="78" zoomScaleNormal="100" workbookViewId="0">
      <selection activeCell="W30" sqref="W30"/>
    </sheetView>
  </sheetViews>
  <sheetFormatPr defaultColWidth="8.85546875" defaultRowHeight="15"/>
  <cols>
    <col min="1" max="4" width="8.85546875" style="82"/>
    <col min="5" max="6" width="9.42578125" style="82" customWidth="1"/>
    <col min="7" max="7" width="22.140625" style="82" customWidth="1"/>
    <col min="8" max="8" width="25.140625" style="82" customWidth="1"/>
    <col min="9" max="9" width="26" style="82" customWidth="1"/>
    <col min="10" max="16384" width="8.85546875" style="82"/>
  </cols>
  <sheetData>
    <row r="11" spans="4:12" ht="26.25">
      <c r="D11" s="219" t="s">
        <v>542</v>
      </c>
      <c r="E11" s="219"/>
      <c r="F11" s="219"/>
      <c r="G11" s="219"/>
      <c r="H11" s="219"/>
      <c r="I11" s="219"/>
      <c r="J11" s="219"/>
      <c r="K11" s="219"/>
      <c r="L11" s="219"/>
    </row>
    <row r="12" spans="4:12" ht="15.75" thickBot="1">
      <c r="E12" s="250" t="s">
        <v>473</v>
      </c>
      <c r="F12" s="250"/>
      <c r="G12" s="250"/>
      <c r="H12" s="250"/>
      <c r="I12" s="250"/>
      <c r="J12" s="250"/>
      <c r="K12" s="250"/>
    </row>
    <row r="13" spans="4:12" ht="47.25" customHeight="1" thickTop="1" thickBot="1">
      <c r="G13" s="13" t="s">
        <v>72</v>
      </c>
      <c r="H13" s="13" t="s">
        <v>132</v>
      </c>
      <c r="I13" s="13" t="s">
        <v>133</v>
      </c>
    </row>
    <row r="14" spans="4:12" ht="16.5" thickTop="1" thickBot="1">
      <c r="G14" s="14">
        <v>2007</v>
      </c>
      <c r="H14" s="22">
        <v>33</v>
      </c>
      <c r="I14" s="22" t="s">
        <v>0</v>
      </c>
      <c r="J14" s="1"/>
    </row>
    <row r="15" spans="4:12" ht="16.5" thickTop="1" thickBot="1">
      <c r="G15" s="14">
        <v>2008</v>
      </c>
      <c r="H15" s="22">
        <v>51</v>
      </c>
      <c r="I15" s="22">
        <v>2</v>
      </c>
      <c r="J15" s="1"/>
    </row>
    <row r="16" spans="4:12" ht="16.5" thickTop="1" thickBot="1">
      <c r="G16" s="14">
        <v>2009</v>
      </c>
      <c r="H16" s="22">
        <v>67</v>
      </c>
      <c r="I16" s="22">
        <v>5</v>
      </c>
      <c r="J16" s="1"/>
    </row>
    <row r="17" spans="5:12" ht="16.5" thickTop="1" thickBot="1">
      <c r="G17" s="14">
        <v>2010</v>
      </c>
      <c r="H17" s="22">
        <v>54</v>
      </c>
      <c r="I17" s="22">
        <v>18</v>
      </c>
      <c r="J17" s="1"/>
    </row>
    <row r="18" spans="5:12" ht="16.5" thickTop="1" thickBot="1">
      <c r="G18" s="14">
        <v>2011</v>
      </c>
      <c r="H18" s="22">
        <v>82</v>
      </c>
      <c r="I18" s="22">
        <v>20</v>
      </c>
      <c r="J18" s="1"/>
    </row>
    <row r="19" spans="5:12" ht="16.5" thickTop="1" thickBot="1">
      <c r="G19" s="14">
        <v>2012</v>
      </c>
      <c r="H19" s="22">
        <v>65</v>
      </c>
      <c r="I19" s="22">
        <v>77</v>
      </c>
      <c r="J19" s="1"/>
    </row>
    <row r="20" spans="5:12" ht="16.5" thickTop="1" thickBot="1">
      <c r="G20" s="14">
        <v>2013</v>
      </c>
      <c r="H20" s="22">
        <v>74</v>
      </c>
      <c r="I20" s="22" t="s">
        <v>474</v>
      </c>
      <c r="J20" s="1"/>
    </row>
    <row r="21" spans="5:12" ht="16.5" thickTop="1" thickBot="1">
      <c r="G21" s="14">
        <v>2014</v>
      </c>
      <c r="H21" s="22">
        <v>107</v>
      </c>
      <c r="I21" s="22">
        <v>54</v>
      </c>
      <c r="J21" s="1"/>
    </row>
    <row r="22" spans="5:12" ht="16.5" thickTop="1" thickBot="1">
      <c r="G22" s="14">
        <v>2015</v>
      </c>
      <c r="H22" s="22">
        <v>50</v>
      </c>
      <c r="I22" s="22">
        <v>55</v>
      </c>
      <c r="J22" s="1"/>
    </row>
    <row r="23" spans="5:12" ht="16.5" thickTop="1" thickBot="1">
      <c r="G23" s="14">
        <v>2016</v>
      </c>
      <c r="H23" s="22">
        <v>43</v>
      </c>
      <c r="I23" s="22">
        <v>52</v>
      </c>
      <c r="J23" s="1"/>
    </row>
    <row r="24" spans="5:12" ht="16.5" thickTop="1" thickBot="1">
      <c r="G24" s="14">
        <v>2017</v>
      </c>
      <c r="H24" s="22">
        <v>19</v>
      </c>
      <c r="I24" s="22">
        <v>42</v>
      </c>
      <c r="J24" s="1"/>
    </row>
    <row r="25" spans="5:12" ht="16.5" thickTop="1" thickBot="1">
      <c r="G25" s="14">
        <v>2018</v>
      </c>
      <c r="H25" s="22">
        <v>18</v>
      </c>
      <c r="I25" s="22" t="s">
        <v>475</v>
      </c>
      <c r="J25" s="1"/>
    </row>
    <row r="26" spans="5:12" ht="16.5" thickTop="1" thickBot="1">
      <c r="G26" s="14">
        <v>2019</v>
      </c>
      <c r="H26" s="22">
        <v>23</v>
      </c>
      <c r="I26" s="22">
        <v>50</v>
      </c>
      <c r="J26" s="1"/>
    </row>
    <row r="27" spans="5:12" ht="16.5" thickTop="1" thickBot="1">
      <c r="G27" s="14">
        <v>2020</v>
      </c>
      <c r="H27" s="22">
        <v>40</v>
      </c>
      <c r="I27" s="22">
        <v>49</v>
      </c>
      <c r="J27" s="1"/>
    </row>
    <row r="28" spans="5:12" ht="22.5" thickTop="1" thickBot="1">
      <c r="E28" s="23"/>
      <c r="G28" s="14">
        <v>2021</v>
      </c>
      <c r="H28" s="22">
        <v>33</v>
      </c>
      <c r="I28" s="22">
        <v>46</v>
      </c>
      <c r="J28" s="1"/>
      <c r="K28" s="5"/>
      <c r="L28" s="5"/>
    </row>
    <row r="29" spans="5:12" ht="22.5" thickTop="1" thickBot="1">
      <c r="E29" s="23"/>
      <c r="G29" s="14">
        <v>2022</v>
      </c>
      <c r="H29" s="22">
        <v>38</v>
      </c>
      <c r="I29" s="22">
        <v>52</v>
      </c>
      <c r="J29" s="6"/>
      <c r="K29" s="6"/>
    </row>
    <row r="30" spans="5:12" ht="16.5" thickTop="1" thickBot="1">
      <c r="G30" s="14">
        <v>2023</v>
      </c>
      <c r="H30" s="22">
        <v>14</v>
      </c>
      <c r="I30" s="22">
        <v>23</v>
      </c>
      <c r="J30" s="180"/>
      <c r="K30" s="6"/>
    </row>
    <row r="31" spans="5:12" ht="22.5" customHeight="1" thickTop="1">
      <c r="F31" s="35"/>
      <c r="H31" s="148"/>
      <c r="J31" s="6"/>
    </row>
    <row r="32" spans="5:12" ht="23.1" customHeight="1">
      <c r="H32" s="148"/>
      <c r="J32" s="6"/>
      <c r="K32" s="19"/>
    </row>
    <row r="33" spans="6:9" ht="27" customHeight="1">
      <c r="F33" s="6"/>
      <c r="G33" s="291" t="s">
        <v>476</v>
      </c>
      <c r="H33" s="7"/>
      <c r="I33" s="292" t="s">
        <v>291</v>
      </c>
    </row>
    <row r="34" spans="6:9" ht="27.6" customHeight="1">
      <c r="F34" s="6"/>
      <c r="G34" s="291"/>
      <c r="H34" s="7"/>
      <c r="I34" s="292"/>
    </row>
    <row r="35" spans="6:9" ht="30" customHeight="1">
      <c r="G35" s="291" t="s">
        <v>477</v>
      </c>
      <c r="I35" s="292" t="s">
        <v>292</v>
      </c>
    </row>
    <row r="36" spans="6:9" ht="30" customHeight="1">
      <c r="G36" s="291"/>
      <c r="I36" s="292"/>
    </row>
    <row r="37" spans="6:9" ht="30" customHeight="1">
      <c r="G37" s="291"/>
      <c r="I37" s="292"/>
    </row>
    <row r="38" spans="6:9" ht="30" customHeight="1">
      <c r="G38" s="291"/>
      <c r="I38" s="292"/>
    </row>
  </sheetData>
  <mergeCells count="8">
    <mergeCell ref="D11:L11"/>
    <mergeCell ref="E12:K12"/>
    <mergeCell ref="G35:G36"/>
    <mergeCell ref="I35:I36"/>
    <mergeCell ref="G37:G38"/>
    <mergeCell ref="I37:I38"/>
    <mergeCell ref="I33:I34"/>
    <mergeCell ref="G33:G34"/>
  </mergeCells>
  <pageMargins left="0.7" right="0.7" top="0.75" bottom="0.75" header="0.3" footer="0.3"/>
  <pageSetup paperSize="9" orientation="portrait" r:id="rId1"/>
  <headerFooter>
    <oddFooter>&amp;C&amp;1#&amp;"Calibri"&amp;10&amp;K000000Internal - داخلي</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autoPageBreaks="0"/>
  </sheetPr>
  <dimension ref="C11:AD26"/>
  <sheetViews>
    <sheetView showGridLines="0" showRowColHeaders="0" rightToLeft="1" zoomScale="85" zoomScaleNormal="85" workbookViewId="0">
      <selection activeCell="P16" sqref="P16"/>
    </sheetView>
  </sheetViews>
  <sheetFormatPr defaultColWidth="8.85546875" defaultRowHeight="15"/>
  <cols>
    <col min="1" max="1" width="8.85546875" style="42"/>
    <col min="2" max="2" width="28.140625" style="42" customWidth="1"/>
    <col min="3" max="4" width="10.5703125" style="42" customWidth="1"/>
    <col min="5" max="5" width="13.42578125" style="42" customWidth="1"/>
    <col min="6" max="6" width="15" style="42" customWidth="1"/>
    <col min="7" max="7" width="17.140625" style="42" customWidth="1"/>
    <col min="8" max="8" width="15.140625" style="42" customWidth="1"/>
    <col min="9" max="9" width="16.85546875" style="42" customWidth="1"/>
    <col min="10" max="17" width="10.5703125" style="42" customWidth="1"/>
    <col min="18" max="22" width="20.5703125" style="42" customWidth="1"/>
    <col min="23" max="16384" width="8.85546875" style="42"/>
  </cols>
  <sheetData>
    <row r="11" spans="3:24" ht="45.75" customHeight="1">
      <c r="C11" s="230" t="s">
        <v>478</v>
      </c>
      <c r="D11" s="230"/>
      <c r="E11" s="230"/>
      <c r="F11" s="230"/>
      <c r="G11" s="230"/>
      <c r="H11" s="230"/>
      <c r="I11" s="230"/>
      <c r="J11" s="230"/>
      <c r="K11" s="230"/>
      <c r="L11" s="57"/>
      <c r="M11" s="57"/>
      <c r="N11" s="57"/>
      <c r="O11" s="57"/>
      <c r="P11" s="57"/>
      <c r="Q11" s="57"/>
      <c r="R11" s="57"/>
      <c r="S11" s="57"/>
      <c r="T11" s="57"/>
      <c r="U11" s="57"/>
      <c r="V11" s="57"/>
      <c r="W11" s="57"/>
      <c r="X11" s="57"/>
    </row>
    <row r="12" spans="3:24" ht="45" customHeight="1" thickBot="1">
      <c r="C12" s="56"/>
      <c r="D12" s="56"/>
      <c r="E12" s="293" t="s">
        <v>479</v>
      </c>
      <c r="F12" s="293"/>
      <c r="G12" s="293"/>
      <c r="H12" s="293"/>
      <c r="I12" s="293"/>
      <c r="J12" s="56"/>
      <c r="K12" s="56"/>
      <c r="L12" s="56"/>
      <c r="M12" s="56"/>
      <c r="N12" s="56"/>
      <c r="O12" s="56"/>
      <c r="P12" s="56"/>
      <c r="Q12" s="56"/>
      <c r="R12" s="56"/>
      <c r="S12" s="56"/>
      <c r="T12" s="56"/>
      <c r="U12" s="56"/>
      <c r="V12" s="56"/>
      <c r="W12" s="56"/>
      <c r="X12" s="56"/>
    </row>
    <row r="13" spans="3:24" ht="80.25" customHeight="1" thickTop="1" thickBot="1">
      <c r="E13" s="110" t="s">
        <v>205</v>
      </c>
      <c r="F13" s="110" t="s">
        <v>204</v>
      </c>
      <c r="G13" s="110" t="s">
        <v>203</v>
      </c>
      <c r="H13" s="110" t="s">
        <v>202</v>
      </c>
      <c r="I13" s="111" t="s">
        <v>1</v>
      </c>
    </row>
    <row r="14" spans="3:24" ht="16.5" thickTop="1" thickBot="1">
      <c r="E14" s="110" t="s">
        <v>257</v>
      </c>
      <c r="F14" s="51">
        <v>0.84</v>
      </c>
      <c r="G14" s="51">
        <v>0.15</v>
      </c>
      <c r="H14" s="51">
        <v>0.01</v>
      </c>
      <c r="I14" s="69">
        <f>SUM(F14:H14)</f>
        <v>1</v>
      </c>
    </row>
    <row r="15" spans="3:24" ht="16.5" thickTop="1" thickBot="1">
      <c r="E15" s="110" t="s">
        <v>258</v>
      </c>
      <c r="F15" s="51">
        <v>0.76</v>
      </c>
      <c r="G15" s="51">
        <v>0.24</v>
      </c>
      <c r="H15" s="51">
        <v>0</v>
      </c>
      <c r="I15" s="69">
        <f t="shared" ref="I15:I21" si="0">SUM(F15:H15)</f>
        <v>1</v>
      </c>
    </row>
    <row r="16" spans="3:24" ht="16.5" thickTop="1" thickBot="1">
      <c r="E16" s="110" t="s">
        <v>259</v>
      </c>
      <c r="F16" s="51">
        <v>0.84</v>
      </c>
      <c r="G16" s="51">
        <v>0.11</v>
      </c>
      <c r="H16" s="51">
        <v>0.05</v>
      </c>
      <c r="I16" s="69">
        <f t="shared" si="0"/>
        <v>1</v>
      </c>
    </row>
    <row r="17" spans="5:30" ht="16.5" thickTop="1" thickBot="1">
      <c r="E17" s="110" t="s">
        <v>260</v>
      </c>
      <c r="F17" s="51">
        <v>0.92</v>
      </c>
      <c r="G17" s="51">
        <v>0.04</v>
      </c>
      <c r="H17" s="51">
        <v>0.04</v>
      </c>
      <c r="I17" s="69">
        <f t="shared" si="0"/>
        <v>1</v>
      </c>
    </row>
    <row r="18" spans="5:30" ht="16.5" thickTop="1" thickBot="1">
      <c r="E18" s="110" t="s">
        <v>261</v>
      </c>
      <c r="F18" s="51">
        <v>0.96799999999999997</v>
      </c>
      <c r="G18" s="51">
        <v>1.6E-2</v>
      </c>
      <c r="H18" s="51">
        <v>1.6E-2</v>
      </c>
      <c r="I18" s="69">
        <f t="shared" si="0"/>
        <v>1</v>
      </c>
    </row>
    <row r="19" spans="5:30" ht="15" customHeight="1" thickTop="1" thickBot="1">
      <c r="E19" s="110" t="s">
        <v>262</v>
      </c>
      <c r="F19" s="51">
        <v>0.81699999999999995</v>
      </c>
      <c r="G19" s="51">
        <v>0.11799999999999999</v>
      </c>
      <c r="H19" s="51">
        <v>6.5000000000000002E-2</v>
      </c>
      <c r="I19" s="69">
        <f>SUM(F19:H19)</f>
        <v>1</v>
      </c>
      <c r="J19" s="132"/>
      <c r="K19" s="132"/>
      <c r="L19" s="132"/>
      <c r="M19" s="132"/>
      <c r="N19" s="132"/>
      <c r="O19" s="132"/>
      <c r="P19" s="132"/>
      <c r="Q19" s="132"/>
      <c r="R19" s="55"/>
      <c r="S19" s="55"/>
      <c r="T19" s="47"/>
      <c r="U19" s="47"/>
      <c r="V19" s="47"/>
      <c r="W19" s="47"/>
      <c r="X19" s="47"/>
      <c r="Y19" s="47"/>
      <c r="Z19" s="47"/>
      <c r="AA19" s="47"/>
      <c r="AB19" s="47"/>
      <c r="AC19" s="47"/>
      <c r="AD19" s="47"/>
    </row>
    <row r="20" spans="5:30" ht="16.5" thickTop="1" thickBot="1">
      <c r="E20" s="110" t="s">
        <v>263</v>
      </c>
      <c r="F20" s="51">
        <v>0.56599999999999995</v>
      </c>
      <c r="G20" s="51">
        <v>0.39900000000000002</v>
      </c>
      <c r="H20" s="51">
        <v>3.5000000000000003E-2</v>
      </c>
      <c r="I20" s="69">
        <f>SUM(F20:H20)</f>
        <v>1</v>
      </c>
      <c r="J20" s="47"/>
      <c r="K20" s="47"/>
      <c r="L20" s="47"/>
      <c r="M20" s="47"/>
      <c r="N20" s="47"/>
      <c r="O20" s="47"/>
      <c r="P20" s="47"/>
      <c r="Q20" s="47"/>
      <c r="R20" s="47"/>
      <c r="S20" s="54"/>
      <c r="T20" s="47"/>
      <c r="U20" s="47"/>
      <c r="V20" s="47"/>
      <c r="W20" s="47"/>
      <c r="X20" s="47"/>
      <c r="Y20" s="47"/>
      <c r="Z20" s="47"/>
      <c r="AA20" s="47"/>
      <c r="AB20" s="47"/>
      <c r="AC20" s="47"/>
      <c r="AD20" s="47"/>
    </row>
    <row r="21" spans="5:30" ht="16.5" thickTop="1" thickBot="1">
      <c r="E21" s="113" t="s">
        <v>84</v>
      </c>
      <c r="F21" s="51">
        <v>0.91400000000000003</v>
      </c>
      <c r="G21" s="51">
        <v>7.4999999999999997E-2</v>
      </c>
      <c r="H21" s="51">
        <v>1.0999999999999999E-2</v>
      </c>
      <c r="I21" s="69">
        <f t="shared" si="0"/>
        <v>1</v>
      </c>
      <c r="J21" s="47"/>
      <c r="K21" s="47"/>
      <c r="L21" s="47"/>
      <c r="M21" s="47"/>
      <c r="N21" s="47"/>
      <c r="O21" s="47"/>
      <c r="P21" s="47"/>
      <c r="Q21" s="47"/>
      <c r="R21" s="47"/>
      <c r="S21" s="47"/>
      <c r="T21" s="47"/>
      <c r="U21" s="47"/>
      <c r="V21" s="47"/>
      <c r="W21" s="47"/>
      <c r="X21" s="47"/>
      <c r="Y21" s="47"/>
      <c r="Z21" s="47"/>
      <c r="AA21" s="47"/>
      <c r="AB21" s="47"/>
      <c r="AC21" s="47"/>
      <c r="AD21" s="47"/>
    </row>
    <row r="22" spans="5:30" ht="16.5" thickTop="1" thickBot="1">
      <c r="E22" s="113" t="s">
        <v>288</v>
      </c>
      <c r="F22" s="51">
        <v>0.86</v>
      </c>
      <c r="G22" s="51">
        <v>0.11</v>
      </c>
      <c r="H22" s="51">
        <v>0.03</v>
      </c>
      <c r="I22" s="69">
        <v>1</v>
      </c>
      <c r="J22" s="47"/>
      <c r="K22" s="47"/>
      <c r="L22" s="47"/>
      <c r="M22" s="47"/>
      <c r="N22" s="47"/>
      <c r="O22" s="47"/>
      <c r="P22" s="47"/>
      <c r="Q22" s="47"/>
      <c r="R22" s="47"/>
      <c r="S22" s="47"/>
      <c r="T22" s="47"/>
      <c r="U22" s="47"/>
      <c r="V22" s="47"/>
      <c r="W22" s="47"/>
      <c r="X22" s="47"/>
      <c r="Y22" s="47"/>
      <c r="Z22" s="47"/>
      <c r="AA22" s="47"/>
      <c r="AB22" s="47"/>
      <c r="AC22" s="47"/>
      <c r="AD22" s="47"/>
    </row>
    <row r="23" spans="5:30" ht="16.5" thickTop="1" thickBot="1">
      <c r="E23" s="110" t="s">
        <v>370</v>
      </c>
      <c r="F23" s="139">
        <v>0.88194444444444442</v>
      </c>
      <c r="G23" s="139">
        <v>6.25E-2</v>
      </c>
      <c r="H23" s="139">
        <v>5.5555555555555552E-2</v>
      </c>
      <c r="I23" s="69">
        <f>SUM(F23:H23)</f>
        <v>1</v>
      </c>
      <c r="K23" s="47"/>
      <c r="L23" s="47"/>
      <c r="M23" s="47"/>
      <c r="N23" s="47"/>
      <c r="O23" s="47"/>
      <c r="P23" s="47"/>
      <c r="Q23" s="47"/>
      <c r="R23" s="47"/>
      <c r="S23" s="47"/>
      <c r="T23" s="47"/>
      <c r="U23" s="47"/>
      <c r="V23" s="47"/>
      <c r="W23" s="47"/>
      <c r="X23" s="47"/>
      <c r="Y23" s="47"/>
      <c r="Z23" s="47"/>
      <c r="AA23" s="47"/>
      <c r="AB23" s="47"/>
      <c r="AC23" s="47"/>
      <c r="AD23" s="47"/>
    </row>
    <row r="24" spans="5:30" ht="16.5" thickTop="1" thickBot="1">
      <c r="E24" s="151">
        <v>2023</v>
      </c>
      <c r="F24" s="139">
        <v>0.83199999999999996</v>
      </c>
      <c r="G24" s="139">
        <v>0.14599999999999999</v>
      </c>
      <c r="H24" s="139">
        <v>2.1999999999999999E-2</v>
      </c>
      <c r="I24" s="69">
        <f>SUM(F24:H24)</f>
        <v>1</v>
      </c>
    </row>
    <row r="25" spans="5:30" ht="15.75" thickTop="1"/>
    <row r="26" spans="5:30">
      <c r="S26" s="53"/>
    </row>
  </sheetData>
  <protectedRanges>
    <protectedRange sqref="F23:H23" name="سنوي جدول 14_1_1"/>
  </protectedRanges>
  <mergeCells count="2">
    <mergeCell ref="C11:K11"/>
    <mergeCell ref="E12:I12"/>
  </mergeCells>
  <pageMargins left="0.7" right="0.7" top="0.75" bottom="0.75" header="0.3" footer="0.3"/>
  <pageSetup paperSize="9" orientation="portrait" r:id="rId1"/>
  <headerFooter>
    <oddFooter>&amp;C&amp;1#&amp;"Calibri"&amp;10&amp;K000000Internal - داخلي</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autoPageBreaks="0"/>
  </sheetPr>
  <dimension ref="D11:L32"/>
  <sheetViews>
    <sheetView showGridLines="0" showRowColHeaders="0" rightToLeft="1" topLeftCell="D1" zoomScale="80" zoomScaleNormal="80" workbookViewId="0">
      <selection activeCell="H38" sqref="H38"/>
    </sheetView>
  </sheetViews>
  <sheetFormatPr defaultColWidth="8.85546875" defaultRowHeight="15"/>
  <cols>
    <col min="1" max="4" width="8.85546875" style="82"/>
    <col min="5" max="6" width="9.42578125" style="82" customWidth="1"/>
    <col min="7" max="7" width="31.140625" style="82" customWidth="1"/>
    <col min="8" max="8" width="31.85546875" style="82" customWidth="1"/>
    <col min="9" max="16384" width="8.85546875" style="82"/>
  </cols>
  <sheetData>
    <row r="11" spans="4:12" ht="26.25">
      <c r="D11" s="219" t="s">
        <v>501</v>
      </c>
      <c r="E11" s="219"/>
      <c r="F11" s="219"/>
      <c r="G11" s="219"/>
      <c r="H11" s="219"/>
      <c r="I11" s="219"/>
      <c r="J11" s="219"/>
      <c r="K11" s="219"/>
      <c r="L11" s="32"/>
    </row>
    <row r="12" spans="4:12" ht="15.75" thickBot="1">
      <c r="D12" s="248" t="s">
        <v>480</v>
      </c>
      <c r="E12" s="248"/>
      <c r="F12" s="248"/>
      <c r="G12" s="248"/>
      <c r="H12" s="248"/>
      <c r="I12" s="248"/>
      <c r="J12" s="248"/>
      <c r="K12" s="248"/>
    </row>
    <row r="13" spans="4:12" ht="61.5" thickTop="1" thickBot="1">
      <c r="F13" s="13" t="s">
        <v>72</v>
      </c>
      <c r="G13" s="13" t="s">
        <v>134</v>
      </c>
      <c r="H13" s="13" t="s">
        <v>135</v>
      </c>
    </row>
    <row r="14" spans="4:12" ht="16.5" thickTop="1" thickBot="1">
      <c r="F14" s="14">
        <v>2009</v>
      </c>
      <c r="G14" s="24">
        <v>492</v>
      </c>
      <c r="H14" s="22">
        <v>18</v>
      </c>
    </row>
    <row r="15" spans="4:12" ht="16.5" thickTop="1" thickBot="1">
      <c r="F15" s="14">
        <v>2010</v>
      </c>
      <c r="G15" s="24">
        <v>1067</v>
      </c>
      <c r="H15" s="22">
        <v>33</v>
      </c>
    </row>
    <row r="16" spans="4:12" ht="16.5" thickTop="1" thickBot="1">
      <c r="F16" s="14">
        <v>2011</v>
      </c>
      <c r="G16" s="24">
        <v>2401</v>
      </c>
      <c r="H16" s="22">
        <v>92</v>
      </c>
    </row>
    <row r="17" spans="6:9" ht="16.5" thickTop="1" thickBot="1">
      <c r="F17" s="14">
        <v>2012</v>
      </c>
      <c r="G17" s="24">
        <v>1958</v>
      </c>
      <c r="H17" s="22">
        <v>47</v>
      </c>
    </row>
    <row r="18" spans="6:9" ht="16.5" thickTop="1" thickBot="1">
      <c r="F18" s="14">
        <v>2013</v>
      </c>
      <c r="G18" s="24">
        <v>2819</v>
      </c>
      <c r="H18" s="22">
        <v>774</v>
      </c>
    </row>
    <row r="19" spans="6:9" ht="16.5" thickTop="1" thickBot="1">
      <c r="F19" s="14" t="s">
        <v>293</v>
      </c>
      <c r="G19" s="24">
        <v>11660</v>
      </c>
      <c r="H19" s="22">
        <v>146</v>
      </c>
    </row>
    <row r="20" spans="6:9" ht="16.5" thickTop="1" thickBot="1">
      <c r="F20" s="14">
        <v>2015</v>
      </c>
      <c r="G20" s="24">
        <v>128</v>
      </c>
      <c r="H20" s="22">
        <v>283</v>
      </c>
    </row>
    <row r="21" spans="6:9" ht="16.5" thickTop="1" thickBot="1">
      <c r="F21" s="14">
        <v>2016</v>
      </c>
      <c r="G21" s="24">
        <v>180</v>
      </c>
      <c r="H21" s="22">
        <v>277</v>
      </c>
    </row>
    <row r="22" spans="6:9" ht="16.5" thickTop="1" thickBot="1">
      <c r="F22" s="14">
        <v>2017</v>
      </c>
      <c r="G22" s="24">
        <v>273</v>
      </c>
      <c r="H22" s="22">
        <v>423</v>
      </c>
    </row>
    <row r="23" spans="6:9" ht="16.5" thickTop="1" thickBot="1">
      <c r="F23" s="14">
        <v>2018</v>
      </c>
      <c r="G23" s="24">
        <v>333</v>
      </c>
      <c r="H23" s="22">
        <v>377</v>
      </c>
    </row>
    <row r="24" spans="6:9" ht="16.5" thickTop="1" thickBot="1">
      <c r="F24" s="14">
        <v>2019</v>
      </c>
      <c r="G24" s="24">
        <v>826</v>
      </c>
      <c r="H24" s="22">
        <v>102</v>
      </c>
    </row>
    <row r="25" spans="6:9" ht="16.5" thickTop="1" thickBot="1">
      <c r="F25" s="14">
        <v>2020</v>
      </c>
      <c r="G25" s="24">
        <v>1550</v>
      </c>
      <c r="H25" s="22">
        <v>37</v>
      </c>
    </row>
    <row r="26" spans="6:9" ht="16.5" thickTop="1" thickBot="1">
      <c r="F26" s="14">
        <v>2021</v>
      </c>
      <c r="G26" s="24">
        <v>2790</v>
      </c>
      <c r="H26" s="22">
        <v>55</v>
      </c>
    </row>
    <row r="27" spans="6:9" ht="16.5" thickTop="1" thickBot="1">
      <c r="F27" s="14">
        <v>2022</v>
      </c>
      <c r="G27" s="24">
        <v>3364</v>
      </c>
      <c r="H27" s="22">
        <v>111</v>
      </c>
    </row>
    <row r="28" spans="6:9" ht="16.5" customHeight="1" thickTop="1" thickBot="1">
      <c r="F28" s="14">
        <v>2023</v>
      </c>
      <c r="G28" s="24">
        <v>5046</v>
      </c>
      <c r="H28" s="22">
        <v>101</v>
      </c>
      <c r="I28" s="149"/>
    </row>
    <row r="29" spans="6:9" ht="39.6" customHeight="1" thickTop="1">
      <c r="F29" s="294" t="s">
        <v>481</v>
      </c>
      <c r="G29" s="294"/>
      <c r="H29" s="296" t="s">
        <v>294</v>
      </c>
      <c r="I29" s="149"/>
    </row>
    <row r="30" spans="6:9" ht="23.1" customHeight="1" thickBot="1">
      <c r="F30" s="295"/>
      <c r="G30" s="295"/>
      <c r="H30" s="296"/>
      <c r="I30" s="149"/>
    </row>
    <row r="31" spans="6:9" ht="91.5" customHeight="1" thickTop="1">
      <c r="F31" s="294" t="s">
        <v>482</v>
      </c>
      <c r="G31" s="294"/>
      <c r="H31" s="296" t="s">
        <v>295</v>
      </c>
    </row>
    <row r="32" spans="6:9" ht="15" customHeight="1">
      <c r="F32" s="297"/>
      <c r="G32" s="297"/>
      <c r="H32" s="296"/>
    </row>
  </sheetData>
  <mergeCells count="6">
    <mergeCell ref="D11:K11"/>
    <mergeCell ref="D12:K12"/>
    <mergeCell ref="F29:G30"/>
    <mergeCell ref="H29:H30"/>
    <mergeCell ref="F31:G32"/>
    <mergeCell ref="H31:H32"/>
  </mergeCells>
  <pageMargins left="0.7" right="0.7" top="0.75" bottom="0.75" header="0.3" footer="0.3"/>
  <pageSetup paperSize="9" orientation="portrait" r:id="rId1"/>
  <headerFooter>
    <oddFooter>&amp;C&amp;1#&amp;"Calibri"&amp;10&amp;K000000Internal - داخلي</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autoPageBreaks="0"/>
  </sheetPr>
  <dimension ref="C11:R32"/>
  <sheetViews>
    <sheetView showGridLines="0" showRowColHeaders="0" rightToLeft="1" topLeftCell="A4" zoomScale="90" zoomScaleNormal="90" workbookViewId="0">
      <selection activeCell="J20" sqref="J20"/>
    </sheetView>
  </sheetViews>
  <sheetFormatPr defaultColWidth="8.85546875" defaultRowHeight="15"/>
  <cols>
    <col min="1" max="1" width="8.85546875" style="42"/>
    <col min="2" max="2" width="24.42578125" style="42" customWidth="1"/>
    <col min="3" max="3" width="9.140625" style="42" customWidth="1"/>
    <col min="4" max="4" width="33.140625" style="42" customWidth="1"/>
    <col min="5" max="12" width="15.5703125" style="42" customWidth="1"/>
    <col min="13" max="16384" width="8.85546875" style="42"/>
  </cols>
  <sheetData>
    <row r="11" spans="3:12" ht="45.75" customHeight="1">
      <c r="C11" s="132"/>
      <c r="D11" s="230" t="s">
        <v>483</v>
      </c>
      <c r="E11" s="230"/>
      <c r="F11" s="230"/>
      <c r="G11" s="230"/>
      <c r="H11" s="230"/>
      <c r="I11" s="230"/>
      <c r="J11" s="230"/>
      <c r="K11" s="132"/>
      <c r="L11" s="132"/>
    </row>
    <row r="12" spans="3:12" ht="45" customHeight="1" thickBot="1">
      <c r="C12" s="133"/>
      <c r="D12" s="231" t="s">
        <v>484</v>
      </c>
      <c r="E12" s="231"/>
      <c r="F12" s="231"/>
      <c r="G12" s="231"/>
      <c r="H12" s="231"/>
      <c r="I12" s="231"/>
      <c r="J12" s="231"/>
      <c r="K12" s="133"/>
      <c r="L12" s="133"/>
    </row>
    <row r="13" spans="3:12" ht="30" customHeight="1" thickTop="1" thickBot="1">
      <c r="D13" s="110" t="s">
        <v>72</v>
      </c>
      <c r="E13" s="110">
        <v>2017</v>
      </c>
      <c r="F13" s="131">
        <v>2018</v>
      </c>
      <c r="G13" s="131">
        <v>2019</v>
      </c>
      <c r="H13" s="113" t="s">
        <v>84</v>
      </c>
      <c r="I13" s="113" t="s">
        <v>288</v>
      </c>
      <c r="J13" s="110">
        <v>2022</v>
      </c>
      <c r="K13" s="151">
        <v>2023</v>
      </c>
      <c r="L13" s="298"/>
    </row>
    <row r="14" spans="3:12" ht="30" customHeight="1" thickTop="1" thickBot="1">
      <c r="D14" s="110" t="s">
        <v>186</v>
      </c>
      <c r="E14" s="48">
        <v>3</v>
      </c>
      <c r="F14" s="46">
        <v>0</v>
      </c>
      <c r="G14" s="46">
        <v>1</v>
      </c>
      <c r="H14" s="46">
        <v>1</v>
      </c>
      <c r="I14" s="46">
        <v>1</v>
      </c>
      <c r="J14" s="46">
        <v>1</v>
      </c>
      <c r="K14" s="46">
        <v>0</v>
      </c>
      <c r="L14" s="299"/>
    </row>
    <row r="15" spans="3:12" ht="30" customHeight="1" thickTop="1" thickBot="1">
      <c r="D15" s="110" t="s">
        <v>185</v>
      </c>
      <c r="E15" s="48">
        <v>6</v>
      </c>
      <c r="F15" s="46">
        <v>8</v>
      </c>
      <c r="G15" s="46">
        <v>8</v>
      </c>
      <c r="H15" s="46">
        <v>12</v>
      </c>
      <c r="I15" s="46">
        <v>14</v>
      </c>
      <c r="J15" s="46">
        <v>12</v>
      </c>
      <c r="K15" s="46">
        <v>11</v>
      </c>
      <c r="L15" s="299"/>
    </row>
    <row r="16" spans="3:12" ht="35.1" customHeight="1" thickTop="1" thickBot="1">
      <c r="D16" s="110" t="s">
        <v>184</v>
      </c>
      <c r="E16" s="48">
        <v>47</v>
      </c>
      <c r="F16" s="46">
        <v>18</v>
      </c>
      <c r="G16" s="46">
        <v>27</v>
      </c>
      <c r="H16" s="46">
        <v>19</v>
      </c>
      <c r="I16" s="46">
        <v>19</v>
      </c>
      <c r="J16" s="46">
        <v>24</v>
      </c>
      <c r="K16" s="46">
        <v>26</v>
      </c>
    </row>
    <row r="17" spans="4:18" ht="45" customHeight="1" thickTop="1" thickBot="1">
      <c r="D17" s="110" t="s">
        <v>183</v>
      </c>
      <c r="E17" s="48">
        <v>118</v>
      </c>
      <c r="F17" s="46" t="s">
        <v>0</v>
      </c>
      <c r="G17" s="46" t="s">
        <v>0</v>
      </c>
      <c r="H17" s="46" t="s">
        <v>0</v>
      </c>
      <c r="I17" s="46" t="s">
        <v>0</v>
      </c>
      <c r="J17" s="46" t="s">
        <v>0</v>
      </c>
      <c r="K17" s="46" t="s">
        <v>0</v>
      </c>
    </row>
    <row r="18" spans="4:18" ht="36.950000000000003" customHeight="1" thickTop="1" thickBot="1">
      <c r="D18" s="110" t="s">
        <v>182</v>
      </c>
      <c r="E18" s="48" t="s">
        <v>0</v>
      </c>
      <c r="F18" s="46">
        <v>141</v>
      </c>
      <c r="G18" s="46" t="s">
        <v>0</v>
      </c>
      <c r="H18" s="46" t="s">
        <v>0</v>
      </c>
      <c r="I18" s="46" t="s">
        <v>0</v>
      </c>
      <c r="J18" s="46" t="s">
        <v>0</v>
      </c>
      <c r="K18" s="46" t="s">
        <v>0</v>
      </c>
    </row>
    <row r="19" spans="4:18" ht="36" customHeight="1" thickTop="1" thickBot="1">
      <c r="D19" s="110" t="s">
        <v>181</v>
      </c>
      <c r="E19" s="48" t="s">
        <v>0</v>
      </c>
      <c r="F19" s="46">
        <v>0</v>
      </c>
      <c r="G19" s="46" t="s">
        <v>0</v>
      </c>
      <c r="H19" s="46" t="s">
        <v>0</v>
      </c>
      <c r="I19" s="46" t="s">
        <v>0</v>
      </c>
      <c r="J19" s="46" t="s">
        <v>0</v>
      </c>
      <c r="K19" s="46" t="s">
        <v>0</v>
      </c>
    </row>
    <row r="20" spans="4:18" ht="36.950000000000003" customHeight="1" thickTop="1" thickBot="1">
      <c r="D20" s="110" t="s">
        <v>485</v>
      </c>
      <c r="E20" s="48" t="s">
        <v>0</v>
      </c>
      <c r="F20" s="46">
        <v>13</v>
      </c>
      <c r="G20" s="46">
        <v>24</v>
      </c>
      <c r="H20" s="46">
        <v>7</v>
      </c>
      <c r="I20" s="46">
        <v>28</v>
      </c>
      <c r="J20" s="114">
        <v>25</v>
      </c>
      <c r="K20" s="114">
        <v>53</v>
      </c>
      <c r="L20" s="47"/>
      <c r="M20" s="47"/>
      <c r="N20" s="47"/>
      <c r="O20" s="47"/>
    </row>
    <row r="21" spans="4:18" ht="31.5" thickTop="1" thickBot="1">
      <c r="D21" s="111" t="s">
        <v>1</v>
      </c>
      <c r="E21" s="44">
        <f>SUM(E14:E20)</f>
        <v>174</v>
      </c>
      <c r="F21" s="44">
        <f>SUM(F14:F20)</f>
        <v>180</v>
      </c>
      <c r="G21" s="44">
        <f>SUM(G14:G20)</f>
        <v>60</v>
      </c>
      <c r="H21" s="44">
        <f>SUM(H14:H20)</f>
        <v>39</v>
      </c>
      <c r="I21" s="44">
        <v>62</v>
      </c>
      <c r="J21" s="44">
        <f>SUM(J14:J20)</f>
        <v>62</v>
      </c>
      <c r="K21" s="44">
        <f>SUM(K14:K20)</f>
        <v>90</v>
      </c>
      <c r="L21" s="47"/>
      <c r="M21" s="47"/>
      <c r="N21" s="47"/>
      <c r="O21" s="47"/>
    </row>
    <row r="22" spans="4:18" ht="15.75" customHeight="1" thickTop="1">
      <c r="D22" s="300" t="s">
        <v>486</v>
      </c>
      <c r="E22" s="300"/>
      <c r="F22" s="300"/>
      <c r="G22" s="300"/>
      <c r="H22" s="300"/>
      <c r="I22" s="300"/>
      <c r="J22" s="300"/>
      <c r="K22" s="47"/>
      <c r="L22" s="47"/>
      <c r="M22" s="47"/>
      <c r="N22" s="47"/>
      <c r="O22" s="47"/>
      <c r="P22" s="47"/>
      <c r="Q22" s="47"/>
      <c r="R22" s="47"/>
    </row>
    <row r="23" spans="4:18">
      <c r="D23" s="301"/>
      <c r="E23" s="301"/>
      <c r="F23" s="301"/>
      <c r="G23" s="301"/>
      <c r="H23" s="301"/>
      <c r="I23" s="301"/>
      <c r="J23" s="301"/>
      <c r="K23" s="47"/>
      <c r="L23" s="47"/>
      <c r="M23" s="47"/>
      <c r="N23" s="47"/>
      <c r="O23" s="47"/>
      <c r="P23" s="47"/>
      <c r="Q23" s="47"/>
      <c r="R23" s="47"/>
    </row>
    <row r="24" spans="4:18">
      <c r="D24" s="301"/>
      <c r="E24" s="301"/>
      <c r="F24" s="301"/>
      <c r="G24" s="301"/>
      <c r="H24" s="301"/>
      <c r="I24" s="301"/>
      <c r="J24" s="301"/>
    </row>
    <row r="25" spans="4:18" ht="15.75" thickBot="1">
      <c r="D25" s="301"/>
      <c r="E25" s="301"/>
      <c r="F25" s="301"/>
      <c r="G25" s="301"/>
      <c r="H25" s="301"/>
      <c r="I25" s="301"/>
      <c r="J25" s="301"/>
    </row>
    <row r="26" spans="4:18" ht="15.75" thickTop="1">
      <c r="D26" s="300" t="s">
        <v>487</v>
      </c>
      <c r="E26" s="300"/>
      <c r="F26" s="300"/>
      <c r="G26" s="300"/>
      <c r="H26" s="300"/>
      <c r="I26" s="300"/>
      <c r="J26" s="300"/>
    </row>
    <row r="27" spans="4:18">
      <c r="D27" s="301"/>
      <c r="E27" s="301"/>
      <c r="F27" s="301"/>
      <c r="G27" s="301"/>
      <c r="H27" s="301"/>
      <c r="I27" s="301"/>
      <c r="J27" s="301"/>
    </row>
    <row r="28" spans="4:18">
      <c r="D28" s="301"/>
      <c r="E28" s="301"/>
      <c r="F28" s="301"/>
      <c r="G28" s="301"/>
      <c r="H28" s="301"/>
      <c r="I28" s="301"/>
      <c r="J28" s="301"/>
    </row>
    <row r="29" spans="4:18">
      <c r="D29" s="301"/>
      <c r="E29" s="301"/>
      <c r="F29" s="301"/>
      <c r="G29" s="301"/>
      <c r="H29" s="301"/>
      <c r="I29" s="301"/>
      <c r="J29" s="301"/>
    </row>
    <row r="30" spans="4:18" ht="60" customHeight="1">
      <c r="D30" s="302" t="s">
        <v>488</v>
      </c>
      <c r="E30" s="302"/>
      <c r="F30" s="302"/>
      <c r="G30" s="302"/>
      <c r="H30" s="302"/>
      <c r="I30" s="302"/>
      <c r="J30" s="302"/>
    </row>
    <row r="31" spans="4:18" ht="50.1" customHeight="1">
      <c r="D31" s="216" t="s">
        <v>489</v>
      </c>
      <c r="E31" s="216"/>
      <c r="F31" s="216"/>
      <c r="G31" s="216"/>
      <c r="H31" s="216"/>
      <c r="I31" s="216"/>
      <c r="J31" s="216"/>
    </row>
    <row r="32" spans="4:18">
      <c r="E32" s="47"/>
      <c r="F32" s="47"/>
      <c r="G32" s="47"/>
      <c r="H32" s="47"/>
      <c r="I32" s="47"/>
      <c r="J32" s="47"/>
    </row>
  </sheetData>
  <mergeCells count="7">
    <mergeCell ref="D31:J31"/>
    <mergeCell ref="D11:J11"/>
    <mergeCell ref="D12:J12"/>
    <mergeCell ref="L13:L15"/>
    <mergeCell ref="D22:J25"/>
    <mergeCell ref="D26:J29"/>
    <mergeCell ref="D30:J30"/>
  </mergeCells>
  <pageMargins left="0.7" right="0.7" top="0.75" bottom="0.75" header="0.3" footer="0.3"/>
  <pageSetup paperSize="9" orientation="portrait" r:id="rId1"/>
  <headerFooter>
    <oddFooter>&amp;C&amp;1#&amp;"Calibri"&amp;10&amp;K000000Internal - داخلي</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autoPageBreaks="0"/>
  </sheetPr>
  <dimension ref="D11:J34"/>
  <sheetViews>
    <sheetView showGridLines="0" showRowColHeaders="0" rightToLeft="1" topLeftCell="D17" zoomScaleNormal="100" workbookViewId="0">
      <selection activeCell="F31" sqref="F31"/>
    </sheetView>
  </sheetViews>
  <sheetFormatPr defaultColWidth="8.85546875" defaultRowHeight="15"/>
  <cols>
    <col min="1" max="4" width="8.85546875" style="82"/>
    <col min="5" max="5" width="9.42578125" style="82" customWidth="1"/>
    <col min="6" max="7" width="30.5703125" style="82" customWidth="1"/>
    <col min="8" max="9" width="8.85546875" style="82"/>
    <col min="10" max="10" width="10" style="82" customWidth="1"/>
    <col min="11" max="16384" width="8.85546875" style="82"/>
  </cols>
  <sheetData>
    <row r="11" spans="4:10" ht="40.5" customHeight="1">
      <c r="D11" s="213" t="s">
        <v>490</v>
      </c>
      <c r="E11" s="213"/>
      <c r="F11" s="213"/>
      <c r="G11" s="213"/>
      <c r="H11" s="213"/>
    </row>
    <row r="12" spans="4:10" ht="39" customHeight="1" thickBot="1">
      <c r="D12" s="273" t="s">
        <v>491</v>
      </c>
      <c r="E12" s="273"/>
      <c r="F12" s="273"/>
      <c r="G12" s="273"/>
      <c r="H12" s="273"/>
      <c r="I12" s="26"/>
      <c r="J12" s="26"/>
    </row>
    <row r="13" spans="4:10" ht="76.5" thickTop="1" thickBot="1">
      <c r="E13" s="13" t="s">
        <v>72</v>
      </c>
      <c r="F13" s="13" t="s">
        <v>100</v>
      </c>
      <c r="G13" s="13" t="s">
        <v>101</v>
      </c>
    </row>
    <row r="14" spans="4:10" ht="18" customHeight="1" thickTop="1" thickBot="1">
      <c r="E14" s="14">
        <v>2006</v>
      </c>
      <c r="F14" s="22">
        <v>57</v>
      </c>
      <c r="G14" s="22">
        <v>20</v>
      </c>
    </row>
    <row r="15" spans="4:10" ht="18" customHeight="1" thickTop="1" thickBot="1">
      <c r="E15" s="14">
        <v>2007</v>
      </c>
      <c r="F15" s="22">
        <v>70</v>
      </c>
      <c r="G15" s="22">
        <v>16</v>
      </c>
    </row>
    <row r="16" spans="4:10" ht="18" customHeight="1" thickTop="1" thickBot="1">
      <c r="E16" s="14">
        <v>2008</v>
      </c>
      <c r="F16" s="22">
        <v>97</v>
      </c>
      <c r="G16" s="22">
        <v>14</v>
      </c>
    </row>
    <row r="17" spans="5:7" ht="18" customHeight="1" thickTop="1" thickBot="1">
      <c r="E17" s="14">
        <v>2009</v>
      </c>
      <c r="F17" s="22">
        <v>86</v>
      </c>
      <c r="G17" s="22">
        <v>41</v>
      </c>
    </row>
    <row r="18" spans="5:7" ht="18" customHeight="1" thickTop="1" thickBot="1">
      <c r="E18" s="14">
        <v>2010</v>
      </c>
      <c r="F18" s="22">
        <v>97</v>
      </c>
      <c r="G18" s="22">
        <v>36</v>
      </c>
    </row>
    <row r="19" spans="5:7" ht="18" customHeight="1" thickTop="1" thickBot="1">
      <c r="E19" s="14">
        <v>2011</v>
      </c>
      <c r="F19" s="22">
        <v>107</v>
      </c>
      <c r="G19" s="22">
        <v>38</v>
      </c>
    </row>
    <row r="20" spans="5:7" ht="18" customHeight="1" thickTop="1" thickBot="1">
      <c r="E20" s="14">
        <v>2012</v>
      </c>
      <c r="F20" s="22">
        <v>106</v>
      </c>
      <c r="G20" s="22">
        <v>44</v>
      </c>
    </row>
    <row r="21" spans="5:7" ht="18" customHeight="1" thickTop="1" thickBot="1">
      <c r="E21" s="14">
        <v>2013</v>
      </c>
      <c r="F21" s="22">
        <v>113</v>
      </c>
      <c r="G21" s="22">
        <v>46</v>
      </c>
    </row>
    <row r="22" spans="5:7" ht="18" customHeight="1" thickTop="1" thickBot="1">
      <c r="E22" s="14">
        <v>2014</v>
      </c>
      <c r="F22" s="22">
        <v>112</v>
      </c>
      <c r="G22" s="22">
        <v>51</v>
      </c>
    </row>
    <row r="23" spans="5:7" ht="18" customHeight="1" thickTop="1" thickBot="1">
      <c r="E23" s="14">
        <v>2015</v>
      </c>
      <c r="F23" s="22">
        <v>119</v>
      </c>
      <c r="G23" s="22">
        <v>48</v>
      </c>
    </row>
    <row r="24" spans="5:7" ht="18" customHeight="1" thickTop="1" thickBot="1">
      <c r="E24" s="14">
        <v>2016</v>
      </c>
      <c r="F24" s="22">
        <v>117</v>
      </c>
      <c r="G24" s="22">
        <v>54</v>
      </c>
    </row>
    <row r="25" spans="5:7" ht="18" customHeight="1" thickTop="1" thickBot="1">
      <c r="E25" s="14">
        <v>2017</v>
      </c>
      <c r="F25" s="22">
        <v>118</v>
      </c>
      <c r="G25" s="22">
        <v>56</v>
      </c>
    </row>
    <row r="26" spans="5:7" ht="18" customHeight="1" thickTop="1" thickBot="1">
      <c r="E26" s="14">
        <v>2018</v>
      </c>
      <c r="F26" s="22">
        <v>141</v>
      </c>
      <c r="G26" s="22">
        <v>39</v>
      </c>
    </row>
    <row r="27" spans="5:7" ht="18" customHeight="1" thickTop="1" thickBot="1">
      <c r="E27" s="14" t="s">
        <v>289</v>
      </c>
      <c r="F27" s="22">
        <v>132</v>
      </c>
      <c r="G27" s="22">
        <v>60</v>
      </c>
    </row>
    <row r="28" spans="5:7" ht="18" customHeight="1" thickTop="1" thickBot="1">
      <c r="E28" s="14">
        <v>2020</v>
      </c>
      <c r="F28" s="22">
        <v>144</v>
      </c>
      <c r="G28" s="22">
        <v>39</v>
      </c>
    </row>
    <row r="29" spans="5:7" ht="18" customHeight="1" thickTop="1" thickBot="1">
      <c r="E29" s="14">
        <v>2021</v>
      </c>
      <c r="F29" s="22">
        <v>125</v>
      </c>
      <c r="G29" s="22">
        <v>62</v>
      </c>
    </row>
    <row r="30" spans="5:7" ht="18" customHeight="1" thickTop="1" thickBot="1">
      <c r="E30" s="14">
        <v>2022</v>
      </c>
      <c r="F30" s="22">
        <v>159</v>
      </c>
      <c r="G30" s="22">
        <v>62</v>
      </c>
    </row>
    <row r="31" spans="5:7" ht="18" customHeight="1" thickTop="1" thickBot="1">
      <c r="E31" s="14">
        <v>2023</v>
      </c>
      <c r="F31" s="22">
        <v>160</v>
      </c>
      <c r="G31" s="22">
        <v>90</v>
      </c>
    </row>
    <row r="32" spans="5:7" ht="30" customHeight="1" thickTop="1" thickBot="1"/>
    <row r="33" spans="5:7" ht="38.25" customHeight="1" thickTop="1" thickBot="1">
      <c r="E33" s="303" t="s">
        <v>492</v>
      </c>
      <c r="F33" s="303"/>
      <c r="G33" s="303"/>
    </row>
    <row r="34" spans="5:7" ht="44.25" customHeight="1" thickTop="1">
      <c r="E34" s="304" t="s">
        <v>290</v>
      </c>
      <c r="F34" s="305"/>
      <c r="G34" s="305"/>
    </row>
  </sheetData>
  <mergeCells count="4">
    <mergeCell ref="D11:H11"/>
    <mergeCell ref="D12:H12"/>
    <mergeCell ref="E33:G33"/>
    <mergeCell ref="E34:G34"/>
  </mergeCells>
  <pageMargins left="0.7" right="0.7" top="0.75" bottom="0.75" header="0.3" footer="0.3"/>
  <pageSetup paperSize="9" orientation="portrait" r:id="rId1"/>
  <headerFooter>
    <oddFooter>&amp;C&amp;1#&amp;"Calibri"&amp;10&amp;K000000Internal - داخلي</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autoPageBreaks="0"/>
  </sheetPr>
  <dimension ref="B11:T48"/>
  <sheetViews>
    <sheetView showGridLines="0" showRowColHeaders="0" rightToLeft="1" topLeftCell="C27" zoomScale="60" zoomScaleNormal="60" workbookViewId="0">
      <selection activeCell="T45" sqref="T45"/>
    </sheetView>
  </sheetViews>
  <sheetFormatPr defaultColWidth="8.85546875" defaultRowHeight="15"/>
  <cols>
    <col min="1" max="1" width="8.85546875" style="82"/>
    <col min="2" max="2" width="84.85546875" style="82" customWidth="1"/>
    <col min="3" max="3" width="8.85546875" style="82"/>
    <col min="4" max="6" width="9.42578125" style="82" customWidth="1"/>
    <col min="7" max="16384" width="8.85546875" style="82"/>
  </cols>
  <sheetData>
    <row r="11" spans="2:20" ht="42.75" customHeight="1">
      <c r="B11" s="213" t="s">
        <v>502</v>
      </c>
      <c r="C11" s="213"/>
      <c r="D11" s="213"/>
      <c r="E11" s="213"/>
      <c r="F11" s="213"/>
      <c r="G11" s="213"/>
      <c r="H11" s="213"/>
      <c r="I11" s="213"/>
      <c r="J11" s="213"/>
      <c r="K11" s="213"/>
      <c r="L11" s="213"/>
      <c r="M11" s="213"/>
      <c r="N11" s="213"/>
      <c r="O11" s="213"/>
      <c r="P11" s="213"/>
      <c r="Q11" s="213"/>
      <c r="R11" s="213"/>
      <c r="S11" s="213"/>
    </row>
    <row r="12" spans="2:20" ht="24" customHeight="1" thickBot="1">
      <c r="B12" s="308" t="s">
        <v>493</v>
      </c>
      <c r="C12" s="308"/>
      <c r="D12" s="308"/>
      <c r="E12" s="308"/>
      <c r="F12" s="308"/>
      <c r="G12" s="308"/>
      <c r="H12" s="308"/>
      <c r="I12" s="308"/>
      <c r="J12" s="308"/>
      <c r="K12" s="308"/>
      <c r="L12" s="308"/>
      <c r="M12" s="308"/>
      <c r="N12" s="308"/>
      <c r="O12" s="308"/>
      <c r="P12" s="308"/>
      <c r="Q12" s="308"/>
      <c r="R12" s="308"/>
      <c r="S12" s="308"/>
    </row>
    <row r="13" spans="2:20" ht="47.25" customHeight="1" thickTop="1" thickBot="1">
      <c r="B13" s="242" t="s">
        <v>102</v>
      </c>
      <c r="C13" s="309"/>
      <c r="D13" s="14">
        <v>2007</v>
      </c>
      <c r="E13" s="14">
        <v>2008</v>
      </c>
      <c r="F13" s="14">
        <v>2009</v>
      </c>
      <c r="G13" s="14">
        <v>2010</v>
      </c>
      <c r="H13" s="14">
        <v>2011</v>
      </c>
      <c r="I13" s="14">
        <v>2012</v>
      </c>
      <c r="J13" s="14">
        <v>2013</v>
      </c>
      <c r="K13" s="14">
        <v>2014</v>
      </c>
      <c r="L13" s="14">
        <v>2015</v>
      </c>
      <c r="M13" s="14">
        <v>2016</v>
      </c>
      <c r="N13" s="14">
        <v>2017</v>
      </c>
      <c r="O13" s="14">
        <v>2018</v>
      </c>
      <c r="P13" s="14">
        <v>2019</v>
      </c>
      <c r="Q13" s="27">
        <v>2020</v>
      </c>
      <c r="R13" s="27">
        <v>2021</v>
      </c>
      <c r="S13" s="27">
        <v>2022</v>
      </c>
      <c r="T13" s="27">
        <v>2023</v>
      </c>
    </row>
    <row r="14" spans="2:20" ht="81" customHeight="1" thickTop="1" thickBot="1">
      <c r="B14" s="310" t="s">
        <v>269</v>
      </c>
      <c r="C14" s="311"/>
      <c r="D14" s="22" t="s">
        <v>0</v>
      </c>
      <c r="E14" s="22" t="s">
        <v>0</v>
      </c>
      <c r="F14" s="22" t="s">
        <v>0</v>
      </c>
      <c r="G14" s="22" t="s">
        <v>0</v>
      </c>
      <c r="H14" s="22" t="s">
        <v>0</v>
      </c>
      <c r="I14" s="22" t="s">
        <v>0</v>
      </c>
      <c r="J14" s="22" t="s">
        <v>0</v>
      </c>
      <c r="K14" s="22" t="s">
        <v>0</v>
      </c>
      <c r="L14" s="22" t="s">
        <v>0</v>
      </c>
      <c r="M14" s="22" t="s">
        <v>0</v>
      </c>
      <c r="N14" s="22" t="s">
        <v>0</v>
      </c>
      <c r="O14" s="22" t="s">
        <v>0</v>
      </c>
      <c r="P14" s="22" t="s">
        <v>0</v>
      </c>
      <c r="Q14" s="28">
        <v>24</v>
      </c>
      <c r="R14" s="28">
        <v>24</v>
      </c>
      <c r="S14" s="28">
        <v>17</v>
      </c>
      <c r="T14" s="152">
        <v>33</v>
      </c>
    </row>
    <row r="15" spans="2:20" ht="53.25" customHeight="1" thickTop="1" thickBot="1">
      <c r="B15" s="306" t="s">
        <v>108</v>
      </c>
      <c r="C15" s="307"/>
      <c r="D15" s="22" t="s">
        <v>0</v>
      </c>
      <c r="E15" s="22" t="s">
        <v>0</v>
      </c>
      <c r="F15" s="22">
        <v>9</v>
      </c>
      <c r="G15" s="22">
        <v>15</v>
      </c>
      <c r="H15" s="22">
        <v>35</v>
      </c>
      <c r="I15" s="22">
        <v>41</v>
      </c>
      <c r="J15" s="22">
        <v>43</v>
      </c>
      <c r="K15" s="22">
        <v>22</v>
      </c>
      <c r="L15" s="22">
        <v>30</v>
      </c>
      <c r="M15" s="22">
        <v>4</v>
      </c>
      <c r="N15" s="22">
        <v>8</v>
      </c>
      <c r="O15" s="22">
        <v>10</v>
      </c>
      <c r="P15" s="22">
        <v>2</v>
      </c>
      <c r="Q15" s="28">
        <v>27</v>
      </c>
      <c r="R15" s="28">
        <v>17</v>
      </c>
      <c r="S15" s="28">
        <v>14</v>
      </c>
      <c r="T15" s="152">
        <v>22</v>
      </c>
    </row>
    <row r="16" spans="2:20" ht="53.25" customHeight="1" thickTop="1" thickBot="1">
      <c r="B16" s="306" t="s">
        <v>268</v>
      </c>
      <c r="C16" s="307"/>
      <c r="D16" s="22" t="s">
        <v>0</v>
      </c>
      <c r="E16" s="22" t="s">
        <v>0</v>
      </c>
      <c r="F16" s="22" t="s">
        <v>0</v>
      </c>
      <c r="G16" s="22" t="s">
        <v>0</v>
      </c>
      <c r="H16" s="22" t="s">
        <v>0</v>
      </c>
      <c r="I16" s="22" t="s">
        <v>0</v>
      </c>
      <c r="J16" s="22" t="s">
        <v>0</v>
      </c>
      <c r="K16" s="22">
        <v>2</v>
      </c>
      <c r="L16" s="22">
        <v>0</v>
      </c>
      <c r="M16" s="22">
        <v>0</v>
      </c>
      <c r="N16" s="22">
        <v>1</v>
      </c>
      <c r="O16" s="22" t="s">
        <v>0</v>
      </c>
      <c r="P16" s="22" t="s">
        <v>0</v>
      </c>
      <c r="Q16" s="22" t="s">
        <v>0</v>
      </c>
      <c r="R16" s="22" t="s">
        <v>0</v>
      </c>
      <c r="S16" s="22">
        <v>1</v>
      </c>
      <c r="T16" s="22" t="s">
        <v>0</v>
      </c>
    </row>
    <row r="17" spans="2:20" ht="53.25" customHeight="1" thickTop="1" thickBot="1">
      <c r="B17" s="306" t="s">
        <v>109</v>
      </c>
      <c r="C17" s="307"/>
      <c r="D17" s="22" t="s">
        <v>0</v>
      </c>
      <c r="E17" s="22" t="s">
        <v>0</v>
      </c>
      <c r="F17" s="22">
        <v>3</v>
      </c>
      <c r="G17" s="22">
        <v>7</v>
      </c>
      <c r="H17" s="22">
        <v>35</v>
      </c>
      <c r="I17" s="22">
        <v>41</v>
      </c>
      <c r="J17" s="22">
        <v>20</v>
      </c>
      <c r="K17" s="22">
        <v>72</v>
      </c>
      <c r="L17" s="22" t="s">
        <v>0</v>
      </c>
      <c r="M17" s="22">
        <v>16</v>
      </c>
      <c r="N17" s="22">
        <v>34</v>
      </c>
      <c r="O17" s="22">
        <v>7</v>
      </c>
      <c r="P17" s="22">
        <v>6</v>
      </c>
      <c r="Q17" s="28">
        <v>8</v>
      </c>
      <c r="R17" s="28">
        <v>7</v>
      </c>
      <c r="S17" s="28">
        <v>5</v>
      </c>
      <c r="T17" s="152">
        <v>9</v>
      </c>
    </row>
    <row r="18" spans="2:20" ht="53.25" customHeight="1" thickTop="1" thickBot="1">
      <c r="B18" s="306" t="s">
        <v>104</v>
      </c>
      <c r="C18" s="307"/>
      <c r="D18" s="22">
        <v>7</v>
      </c>
      <c r="E18" s="22">
        <v>4</v>
      </c>
      <c r="F18" s="22">
        <v>6</v>
      </c>
      <c r="G18" s="22">
        <v>54</v>
      </c>
      <c r="H18" s="22">
        <v>23</v>
      </c>
      <c r="I18" s="22">
        <v>29</v>
      </c>
      <c r="J18" s="22">
        <v>23</v>
      </c>
      <c r="K18" s="22">
        <v>62</v>
      </c>
      <c r="L18" s="22">
        <v>89</v>
      </c>
      <c r="M18" s="22">
        <v>81</v>
      </c>
      <c r="N18" s="22">
        <v>10</v>
      </c>
      <c r="O18" s="22">
        <v>25</v>
      </c>
      <c r="P18" s="22">
        <v>25</v>
      </c>
      <c r="Q18" s="28">
        <v>39</v>
      </c>
      <c r="R18" s="28">
        <v>25</v>
      </c>
      <c r="S18" s="28">
        <v>23</v>
      </c>
      <c r="T18" s="152">
        <v>19</v>
      </c>
    </row>
    <row r="19" spans="2:20" ht="53.25" customHeight="1" thickTop="1" thickBot="1">
      <c r="B19" s="306" t="s">
        <v>265</v>
      </c>
      <c r="C19" s="307"/>
      <c r="D19" s="22" t="s">
        <v>0</v>
      </c>
      <c r="E19" s="22" t="s">
        <v>0</v>
      </c>
      <c r="F19" s="22" t="s">
        <v>0</v>
      </c>
      <c r="G19" s="22" t="s">
        <v>0</v>
      </c>
      <c r="H19" s="22" t="s">
        <v>0</v>
      </c>
      <c r="I19" s="22" t="s">
        <v>0</v>
      </c>
      <c r="J19" s="22" t="s">
        <v>0</v>
      </c>
      <c r="K19" s="22" t="s">
        <v>0</v>
      </c>
      <c r="L19" s="22" t="s">
        <v>0</v>
      </c>
      <c r="M19" s="22" t="s">
        <v>0</v>
      </c>
      <c r="N19" s="22" t="s">
        <v>0</v>
      </c>
      <c r="O19" s="22" t="s">
        <v>0</v>
      </c>
      <c r="P19" s="22" t="s">
        <v>0</v>
      </c>
      <c r="Q19" s="22" t="s">
        <v>0</v>
      </c>
      <c r="R19" s="28">
        <v>1</v>
      </c>
      <c r="S19" s="28">
        <v>4</v>
      </c>
      <c r="T19" s="152" t="s">
        <v>0</v>
      </c>
    </row>
    <row r="20" spans="2:20" ht="72" customHeight="1" thickTop="1" thickBot="1">
      <c r="B20" s="306" t="s">
        <v>266</v>
      </c>
      <c r="C20" s="307"/>
      <c r="D20" s="22" t="s">
        <v>0</v>
      </c>
      <c r="E20" s="22" t="s">
        <v>0</v>
      </c>
      <c r="F20" s="22" t="s">
        <v>0</v>
      </c>
      <c r="G20" s="22" t="s">
        <v>0</v>
      </c>
      <c r="H20" s="22" t="s">
        <v>0</v>
      </c>
      <c r="I20" s="22" t="s">
        <v>0</v>
      </c>
      <c r="J20" s="22" t="s">
        <v>0</v>
      </c>
      <c r="K20" s="22" t="s">
        <v>0</v>
      </c>
      <c r="L20" s="22" t="s">
        <v>0</v>
      </c>
      <c r="M20" s="22" t="s">
        <v>0</v>
      </c>
      <c r="N20" s="22" t="s">
        <v>0</v>
      </c>
      <c r="O20" s="22" t="s">
        <v>0</v>
      </c>
      <c r="P20" s="22" t="s">
        <v>0</v>
      </c>
      <c r="Q20" s="22" t="s">
        <v>0</v>
      </c>
      <c r="R20" s="28">
        <v>1</v>
      </c>
      <c r="S20" s="22" t="s">
        <v>0</v>
      </c>
      <c r="T20" s="22" t="s">
        <v>0</v>
      </c>
    </row>
    <row r="21" spans="2:20" ht="53.25" customHeight="1" thickTop="1" thickBot="1">
      <c r="B21" s="306" t="s">
        <v>110</v>
      </c>
      <c r="C21" s="307"/>
      <c r="D21" s="22" t="s">
        <v>0</v>
      </c>
      <c r="E21" s="22" t="s">
        <v>0</v>
      </c>
      <c r="F21" s="22" t="s">
        <v>0</v>
      </c>
      <c r="G21" s="22" t="s">
        <v>0</v>
      </c>
      <c r="H21" s="22" t="s">
        <v>0</v>
      </c>
      <c r="I21" s="22" t="s">
        <v>0</v>
      </c>
      <c r="J21" s="22">
        <v>5</v>
      </c>
      <c r="K21" s="22">
        <v>27</v>
      </c>
      <c r="L21" s="22">
        <v>30</v>
      </c>
      <c r="M21" s="22" t="s">
        <v>0</v>
      </c>
      <c r="N21" s="22" t="s">
        <v>0</v>
      </c>
      <c r="O21" s="22">
        <v>4</v>
      </c>
      <c r="P21" s="22">
        <v>5</v>
      </c>
      <c r="Q21" s="22" t="s">
        <v>0</v>
      </c>
      <c r="R21" s="22" t="s">
        <v>0</v>
      </c>
      <c r="S21" s="22" t="s">
        <v>0</v>
      </c>
      <c r="T21" s="22">
        <v>3</v>
      </c>
    </row>
    <row r="22" spans="2:20" ht="66.75" customHeight="1" thickTop="1" thickBot="1">
      <c r="B22" s="306" t="s">
        <v>264</v>
      </c>
      <c r="C22" s="307"/>
      <c r="D22" s="22" t="s">
        <v>0</v>
      </c>
      <c r="E22" s="22" t="s">
        <v>0</v>
      </c>
      <c r="F22" s="22" t="s">
        <v>0</v>
      </c>
      <c r="G22" s="22" t="s">
        <v>0</v>
      </c>
      <c r="H22" s="22" t="s">
        <v>0</v>
      </c>
      <c r="I22" s="22" t="s">
        <v>0</v>
      </c>
      <c r="J22" s="22" t="s">
        <v>0</v>
      </c>
      <c r="K22" s="22" t="s">
        <v>0</v>
      </c>
      <c r="L22" s="22" t="s">
        <v>0</v>
      </c>
      <c r="M22" s="22" t="s">
        <v>0</v>
      </c>
      <c r="N22" s="22" t="s">
        <v>0</v>
      </c>
      <c r="O22" s="22" t="s">
        <v>0</v>
      </c>
      <c r="P22" s="22" t="s">
        <v>0</v>
      </c>
      <c r="Q22" s="28">
        <v>21</v>
      </c>
      <c r="R22" s="28">
        <v>18</v>
      </c>
      <c r="S22" s="28">
        <v>14</v>
      </c>
      <c r="T22" s="152">
        <v>9</v>
      </c>
    </row>
    <row r="23" spans="2:20" ht="61.5" customHeight="1" thickTop="1" thickBot="1">
      <c r="B23" s="306" t="s">
        <v>175</v>
      </c>
      <c r="C23" s="307"/>
      <c r="D23" s="22">
        <v>45</v>
      </c>
      <c r="E23" s="22">
        <v>53</v>
      </c>
      <c r="F23" s="22">
        <v>55</v>
      </c>
      <c r="G23" s="22">
        <v>39</v>
      </c>
      <c r="H23" s="22">
        <v>67</v>
      </c>
      <c r="I23" s="22">
        <v>49</v>
      </c>
      <c r="J23" s="22">
        <v>39</v>
      </c>
      <c r="K23" s="22">
        <v>11</v>
      </c>
      <c r="L23" s="22">
        <v>24</v>
      </c>
      <c r="M23" s="22">
        <v>13</v>
      </c>
      <c r="N23" s="22">
        <v>3</v>
      </c>
      <c r="O23" s="22">
        <v>13</v>
      </c>
      <c r="P23" s="22">
        <v>37</v>
      </c>
      <c r="Q23" s="28">
        <v>34</v>
      </c>
      <c r="R23" s="28">
        <v>20</v>
      </c>
      <c r="S23" s="28">
        <v>15</v>
      </c>
      <c r="T23" s="152">
        <v>38</v>
      </c>
    </row>
    <row r="24" spans="2:20" ht="82.5" customHeight="1" thickTop="1" thickBot="1">
      <c r="B24" s="306" t="s">
        <v>270</v>
      </c>
      <c r="C24" s="307"/>
      <c r="D24" s="22" t="s">
        <v>0</v>
      </c>
      <c r="E24" s="22" t="s">
        <v>0</v>
      </c>
      <c r="F24" s="22" t="s">
        <v>0</v>
      </c>
      <c r="G24" s="22" t="s">
        <v>0</v>
      </c>
      <c r="H24" s="22" t="s">
        <v>0</v>
      </c>
      <c r="I24" s="22" t="s">
        <v>0</v>
      </c>
      <c r="J24" s="22" t="s">
        <v>0</v>
      </c>
      <c r="K24" s="22" t="s">
        <v>0</v>
      </c>
      <c r="L24" s="22" t="s">
        <v>0</v>
      </c>
      <c r="M24" s="22" t="s">
        <v>0</v>
      </c>
      <c r="N24" s="22" t="s">
        <v>0</v>
      </c>
      <c r="O24" s="22" t="s">
        <v>0</v>
      </c>
      <c r="P24" s="22" t="s">
        <v>0</v>
      </c>
      <c r="Q24" s="28">
        <v>2</v>
      </c>
      <c r="R24" s="28">
        <v>7</v>
      </c>
      <c r="S24" s="28">
        <v>7</v>
      </c>
      <c r="T24" s="152">
        <v>7</v>
      </c>
    </row>
    <row r="25" spans="2:20" ht="53.25" customHeight="1" thickTop="1" thickBot="1">
      <c r="B25" s="306" t="s">
        <v>271</v>
      </c>
      <c r="C25" s="307"/>
      <c r="D25" s="22" t="s">
        <v>0</v>
      </c>
      <c r="E25" s="22" t="s">
        <v>0</v>
      </c>
      <c r="F25" s="22" t="s">
        <v>0</v>
      </c>
      <c r="G25" s="22" t="s">
        <v>0</v>
      </c>
      <c r="H25" s="22" t="s">
        <v>0</v>
      </c>
      <c r="I25" s="22" t="s">
        <v>0</v>
      </c>
      <c r="J25" s="22" t="s">
        <v>0</v>
      </c>
      <c r="K25" s="22" t="s">
        <v>0</v>
      </c>
      <c r="L25" s="22" t="s">
        <v>0</v>
      </c>
      <c r="M25" s="22" t="s">
        <v>0</v>
      </c>
      <c r="N25" s="22" t="s">
        <v>0</v>
      </c>
      <c r="O25" s="22" t="s">
        <v>0</v>
      </c>
      <c r="P25" s="22" t="s">
        <v>0</v>
      </c>
      <c r="Q25" s="28">
        <v>1</v>
      </c>
      <c r="R25" s="28">
        <v>2</v>
      </c>
      <c r="S25" s="22" t="s">
        <v>0</v>
      </c>
      <c r="T25" s="152">
        <v>1</v>
      </c>
    </row>
    <row r="26" spans="2:20" ht="53.25" customHeight="1" thickTop="1" thickBot="1">
      <c r="B26" s="306" t="s">
        <v>105</v>
      </c>
      <c r="C26" s="307"/>
      <c r="D26" s="22" t="s">
        <v>0</v>
      </c>
      <c r="E26" s="22">
        <v>1</v>
      </c>
      <c r="F26" s="22">
        <v>2</v>
      </c>
      <c r="G26" s="22" t="s">
        <v>0</v>
      </c>
      <c r="H26" s="22">
        <v>2</v>
      </c>
      <c r="I26" s="22">
        <v>7</v>
      </c>
      <c r="J26" s="22">
        <v>4</v>
      </c>
      <c r="K26" s="22">
        <v>7</v>
      </c>
      <c r="L26" s="22">
        <v>24</v>
      </c>
      <c r="M26" s="22">
        <v>7</v>
      </c>
      <c r="N26" s="22">
        <v>1</v>
      </c>
      <c r="O26" s="22">
        <v>15</v>
      </c>
      <c r="P26" s="22">
        <v>6</v>
      </c>
      <c r="Q26" s="28">
        <v>3</v>
      </c>
      <c r="R26" s="28">
        <v>3</v>
      </c>
      <c r="S26" s="28">
        <v>1</v>
      </c>
      <c r="T26" s="152">
        <v>3</v>
      </c>
    </row>
    <row r="27" spans="2:20" ht="53.25" customHeight="1" thickTop="1" thickBot="1">
      <c r="B27" s="306" t="s">
        <v>249</v>
      </c>
      <c r="C27" s="307"/>
      <c r="D27" s="22" t="s">
        <v>0</v>
      </c>
      <c r="E27" s="22" t="s">
        <v>0</v>
      </c>
      <c r="F27" s="22" t="s">
        <v>0</v>
      </c>
      <c r="G27" s="22" t="s">
        <v>0</v>
      </c>
      <c r="H27" s="22" t="s">
        <v>0</v>
      </c>
      <c r="I27" s="22" t="s">
        <v>0</v>
      </c>
      <c r="J27" s="22" t="s">
        <v>0</v>
      </c>
      <c r="K27" s="22" t="s">
        <v>0</v>
      </c>
      <c r="L27" s="22" t="s">
        <v>0</v>
      </c>
      <c r="M27" s="22" t="s">
        <v>0</v>
      </c>
      <c r="N27" s="22" t="s">
        <v>0</v>
      </c>
      <c r="O27" s="22" t="s">
        <v>0</v>
      </c>
      <c r="P27" s="22" t="s">
        <v>0</v>
      </c>
      <c r="Q27" s="28">
        <v>7</v>
      </c>
      <c r="R27" s="28">
        <v>7</v>
      </c>
      <c r="S27" s="28">
        <v>7</v>
      </c>
      <c r="T27" s="152">
        <v>3</v>
      </c>
    </row>
    <row r="28" spans="2:20" ht="96" customHeight="1" thickTop="1" thickBot="1">
      <c r="B28" s="306" t="s">
        <v>272</v>
      </c>
      <c r="C28" s="307"/>
      <c r="D28" s="22" t="s">
        <v>0</v>
      </c>
      <c r="E28" s="22" t="s">
        <v>0</v>
      </c>
      <c r="F28" s="22" t="s">
        <v>0</v>
      </c>
      <c r="G28" s="22" t="s">
        <v>0</v>
      </c>
      <c r="H28" s="22" t="s">
        <v>0</v>
      </c>
      <c r="I28" s="22" t="s">
        <v>0</v>
      </c>
      <c r="J28" s="22" t="s">
        <v>0</v>
      </c>
      <c r="K28" s="22" t="s">
        <v>0</v>
      </c>
      <c r="L28" s="22" t="s">
        <v>0</v>
      </c>
      <c r="M28" s="22" t="s">
        <v>0</v>
      </c>
      <c r="N28" s="22" t="s">
        <v>0</v>
      </c>
      <c r="O28" s="22" t="s">
        <v>0</v>
      </c>
      <c r="P28" s="22" t="s">
        <v>0</v>
      </c>
      <c r="Q28" s="22" t="s">
        <v>0</v>
      </c>
      <c r="R28" s="28">
        <v>1</v>
      </c>
      <c r="S28" s="22" t="s">
        <v>0</v>
      </c>
      <c r="T28" s="152" t="s">
        <v>0</v>
      </c>
    </row>
    <row r="29" spans="2:20" ht="53.25" customHeight="1" thickTop="1" thickBot="1">
      <c r="B29" s="306" t="s">
        <v>273</v>
      </c>
      <c r="C29" s="307"/>
      <c r="D29" s="22" t="s">
        <v>0</v>
      </c>
      <c r="E29" s="22" t="s">
        <v>0</v>
      </c>
      <c r="F29" s="22" t="s">
        <v>0</v>
      </c>
      <c r="G29" s="22" t="s">
        <v>0</v>
      </c>
      <c r="H29" s="22" t="s">
        <v>0</v>
      </c>
      <c r="I29" s="22" t="s">
        <v>0</v>
      </c>
      <c r="J29" s="22" t="s">
        <v>0</v>
      </c>
      <c r="K29" s="22" t="s">
        <v>0</v>
      </c>
      <c r="L29" s="22" t="s">
        <v>0</v>
      </c>
      <c r="M29" s="22" t="s">
        <v>0</v>
      </c>
      <c r="N29" s="22" t="s">
        <v>0</v>
      </c>
      <c r="O29" s="22" t="s">
        <v>0</v>
      </c>
      <c r="P29" s="22" t="s">
        <v>0</v>
      </c>
      <c r="Q29" s="28">
        <v>1</v>
      </c>
      <c r="R29" s="22" t="s">
        <v>0</v>
      </c>
      <c r="S29" s="22" t="s">
        <v>0</v>
      </c>
      <c r="T29" s="22" t="s">
        <v>0</v>
      </c>
    </row>
    <row r="30" spans="2:20" ht="53.25" customHeight="1" thickTop="1" thickBot="1">
      <c r="B30" s="306" t="s">
        <v>494</v>
      </c>
      <c r="C30" s="307"/>
      <c r="D30" s="28" t="s">
        <v>0</v>
      </c>
      <c r="E30" s="28" t="s">
        <v>0</v>
      </c>
      <c r="F30" s="28" t="s">
        <v>0</v>
      </c>
      <c r="G30" s="28" t="s">
        <v>0</v>
      </c>
      <c r="H30" s="28" t="s">
        <v>0</v>
      </c>
      <c r="I30" s="28" t="s">
        <v>0</v>
      </c>
      <c r="J30" s="28" t="s">
        <v>0</v>
      </c>
      <c r="K30" s="28" t="s">
        <v>0</v>
      </c>
      <c r="L30" s="28" t="s">
        <v>0</v>
      </c>
      <c r="M30" s="28" t="s">
        <v>0</v>
      </c>
      <c r="N30" s="28" t="s">
        <v>0</v>
      </c>
      <c r="O30" s="28" t="s">
        <v>0</v>
      </c>
      <c r="P30" s="28" t="s">
        <v>0</v>
      </c>
      <c r="Q30" s="28" t="s">
        <v>0</v>
      </c>
      <c r="R30" s="28" t="s">
        <v>0</v>
      </c>
      <c r="S30" s="28">
        <v>4</v>
      </c>
      <c r="T30" s="152" t="s">
        <v>0</v>
      </c>
    </row>
    <row r="31" spans="2:20" ht="53.25" customHeight="1" thickTop="1" thickBot="1">
      <c r="B31" s="306" t="s">
        <v>274</v>
      </c>
      <c r="C31" s="307"/>
      <c r="D31" s="22" t="s">
        <v>0</v>
      </c>
      <c r="E31" s="22" t="s">
        <v>0</v>
      </c>
      <c r="F31" s="22" t="s">
        <v>0</v>
      </c>
      <c r="G31" s="22" t="s">
        <v>0</v>
      </c>
      <c r="H31" s="22" t="s">
        <v>0</v>
      </c>
      <c r="I31" s="22" t="s">
        <v>0</v>
      </c>
      <c r="J31" s="22" t="s">
        <v>0</v>
      </c>
      <c r="K31" s="22" t="s">
        <v>0</v>
      </c>
      <c r="L31" s="22" t="s">
        <v>0</v>
      </c>
      <c r="M31" s="22">
        <v>9</v>
      </c>
      <c r="N31" s="22">
        <v>78</v>
      </c>
      <c r="O31" s="22">
        <v>9</v>
      </c>
      <c r="P31" s="22">
        <v>26</v>
      </c>
      <c r="Q31" s="28">
        <v>18</v>
      </c>
      <c r="R31" s="28">
        <v>9</v>
      </c>
      <c r="S31" s="28">
        <v>10</v>
      </c>
      <c r="T31" s="152">
        <v>9</v>
      </c>
    </row>
    <row r="32" spans="2:20" ht="53.25" customHeight="1" thickTop="1" thickBot="1">
      <c r="B32" s="306" t="s">
        <v>495</v>
      </c>
      <c r="C32" s="307"/>
      <c r="D32" s="22" t="s">
        <v>0</v>
      </c>
      <c r="E32" s="22" t="s">
        <v>0</v>
      </c>
      <c r="F32" s="22" t="s">
        <v>0</v>
      </c>
      <c r="G32" s="22" t="s">
        <v>0</v>
      </c>
      <c r="H32" s="22" t="s">
        <v>0</v>
      </c>
      <c r="I32" s="22" t="s">
        <v>0</v>
      </c>
      <c r="J32" s="22" t="s">
        <v>0</v>
      </c>
      <c r="K32" s="22" t="s">
        <v>0</v>
      </c>
      <c r="L32" s="22" t="s">
        <v>0</v>
      </c>
      <c r="M32" s="22" t="s">
        <v>0</v>
      </c>
      <c r="N32" s="22" t="s">
        <v>0</v>
      </c>
      <c r="O32" s="22">
        <v>6</v>
      </c>
      <c r="P32" s="22">
        <v>2</v>
      </c>
      <c r="Q32" s="28">
        <v>3</v>
      </c>
      <c r="R32" s="28">
        <v>1</v>
      </c>
      <c r="S32" s="28">
        <v>1</v>
      </c>
      <c r="T32" s="152" t="s">
        <v>0</v>
      </c>
    </row>
    <row r="33" spans="2:20" ht="53.25" customHeight="1" thickTop="1" thickBot="1">
      <c r="B33" s="306" t="s">
        <v>538</v>
      </c>
      <c r="C33" s="307"/>
      <c r="D33" s="22" t="s">
        <v>0</v>
      </c>
      <c r="E33" s="22" t="s">
        <v>0</v>
      </c>
      <c r="F33" s="22" t="s">
        <v>0</v>
      </c>
      <c r="G33" s="22" t="s">
        <v>0</v>
      </c>
      <c r="H33" s="22" t="s">
        <v>0</v>
      </c>
      <c r="I33" s="22" t="s">
        <v>0</v>
      </c>
      <c r="J33" s="22" t="s">
        <v>0</v>
      </c>
      <c r="K33" s="22" t="s">
        <v>0</v>
      </c>
      <c r="L33" s="22" t="s">
        <v>0</v>
      </c>
      <c r="M33" s="22" t="s">
        <v>0</v>
      </c>
      <c r="N33" s="22" t="s">
        <v>0</v>
      </c>
      <c r="O33" s="22" t="s">
        <v>0</v>
      </c>
      <c r="P33" s="22" t="s">
        <v>0</v>
      </c>
      <c r="Q33" s="22" t="s">
        <v>0</v>
      </c>
      <c r="R33" s="22" t="s">
        <v>0</v>
      </c>
      <c r="S33" s="22" t="s">
        <v>0</v>
      </c>
      <c r="T33" s="22">
        <v>3</v>
      </c>
    </row>
    <row r="34" spans="2:20" ht="53.25" customHeight="1" thickTop="1" thickBot="1">
      <c r="B34" s="306" t="s">
        <v>539</v>
      </c>
      <c r="C34" s="307"/>
      <c r="D34" s="22" t="s">
        <v>0</v>
      </c>
      <c r="E34" s="22" t="s">
        <v>0</v>
      </c>
      <c r="F34" s="22" t="s">
        <v>0</v>
      </c>
      <c r="G34" s="22" t="s">
        <v>0</v>
      </c>
      <c r="H34" s="22" t="s">
        <v>0</v>
      </c>
      <c r="I34" s="22" t="s">
        <v>0</v>
      </c>
      <c r="J34" s="22" t="s">
        <v>0</v>
      </c>
      <c r="K34" s="22" t="s">
        <v>0</v>
      </c>
      <c r="L34" s="22" t="s">
        <v>0</v>
      </c>
      <c r="M34" s="22" t="s">
        <v>0</v>
      </c>
      <c r="N34" s="22" t="s">
        <v>0</v>
      </c>
      <c r="O34" s="22" t="s">
        <v>0</v>
      </c>
      <c r="P34" s="22" t="s">
        <v>0</v>
      </c>
      <c r="Q34" s="22" t="s">
        <v>0</v>
      </c>
      <c r="R34" s="22" t="s">
        <v>0</v>
      </c>
      <c r="S34" s="22" t="s">
        <v>0</v>
      </c>
      <c r="T34" s="22">
        <v>1</v>
      </c>
    </row>
    <row r="35" spans="2:20" ht="53.25" customHeight="1" thickTop="1" thickBot="1">
      <c r="B35" s="306" t="s">
        <v>540</v>
      </c>
      <c r="C35" s="307"/>
      <c r="D35" s="22" t="s">
        <v>0</v>
      </c>
      <c r="E35" s="22" t="s">
        <v>0</v>
      </c>
      <c r="F35" s="22" t="s">
        <v>0</v>
      </c>
      <c r="G35" s="22" t="s">
        <v>0</v>
      </c>
      <c r="H35" s="22" t="s">
        <v>0</v>
      </c>
      <c r="I35" s="22" t="s">
        <v>0</v>
      </c>
      <c r="J35" s="22" t="s">
        <v>0</v>
      </c>
      <c r="K35" s="22" t="s">
        <v>0</v>
      </c>
      <c r="L35" s="22" t="s">
        <v>0</v>
      </c>
      <c r="M35" s="22" t="s">
        <v>0</v>
      </c>
      <c r="N35" s="22" t="s">
        <v>0</v>
      </c>
      <c r="O35" s="22" t="s">
        <v>0</v>
      </c>
      <c r="P35" s="22" t="s">
        <v>0</v>
      </c>
      <c r="Q35" s="22" t="s">
        <v>0</v>
      </c>
      <c r="R35" s="22" t="s">
        <v>0</v>
      </c>
      <c r="S35" s="22" t="s">
        <v>0</v>
      </c>
      <c r="T35" s="22">
        <v>1</v>
      </c>
    </row>
    <row r="36" spans="2:20" ht="53.25" customHeight="1" thickTop="1" thickBot="1">
      <c r="B36" s="306" t="s">
        <v>541</v>
      </c>
      <c r="C36" s="307"/>
      <c r="D36" s="22" t="s">
        <v>0</v>
      </c>
      <c r="E36" s="22" t="s">
        <v>0</v>
      </c>
      <c r="F36" s="22" t="s">
        <v>0</v>
      </c>
      <c r="G36" s="22" t="s">
        <v>0</v>
      </c>
      <c r="H36" s="22" t="s">
        <v>0</v>
      </c>
      <c r="I36" s="22" t="s">
        <v>0</v>
      </c>
      <c r="J36" s="22" t="s">
        <v>0</v>
      </c>
      <c r="K36" s="22" t="s">
        <v>0</v>
      </c>
      <c r="L36" s="22" t="s">
        <v>0</v>
      </c>
      <c r="M36" s="22" t="s">
        <v>0</v>
      </c>
      <c r="N36" s="22" t="s">
        <v>0</v>
      </c>
      <c r="O36" s="22" t="s">
        <v>0</v>
      </c>
      <c r="P36" s="22" t="s">
        <v>0</v>
      </c>
      <c r="Q36" s="22" t="s">
        <v>0</v>
      </c>
      <c r="R36" s="22" t="s">
        <v>0</v>
      </c>
      <c r="S36" s="22" t="s">
        <v>0</v>
      </c>
      <c r="T36" s="22">
        <v>1</v>
      </c>
    </row>
    <row r="37" spans="2:20" ht="53.25" customHeight="1" thickTop="1" thickBot="1">
      <c r="B37" s="306" t="s">
        <v>267</v>
      </c>
      <c r="C37" s="307"/>
      <c r="D37" s="22">
        <v>14</v>
      </c>
      <c r="E37" s="22">
        <v>47</v>
      </c>
      <c r="F37" s="22">
        <v>41</v>
      </c>
      <c r="G37" s="22">
        <v>38</v>
      </c>
      <c r="H37" s="22">
        <v>30</v>
      </c>
      <c r="I37" s="22">
        <v>31</v>
      </c>
      <c r="J37" s="22">
        <v>39</v>
      </c>
      <c r="K37" s="22">
        <v>14</v>
      </c>
      <c r="L37" s="22">
        <v>10</v>
      </c>
      <c r="M37" s="22">
        <v>23</v>
      </c>
      <c r="N37" s="22">
        <v>14</v>
      </c>
      <c r="O37" s="22">
        <v>6</v>
      </c>
      <c r="P37" s="22">
        <v>2</v>
      </c>
      <c r="Q37" s="28" t="s">
        <v>0</v>
      </c>
      <c r="R37" s="28" t="s">
        <v>0</v>
      </c>
      <c r="S37" s="28" t="s">
        <v>0</v>
      </c>
      <c r="T37" s="168" t="s">
        <v>0</v>
      </c>
    </row>
    <row r="38" spans="2:20" ht="53.25" customHeight="1" thickTop="1" thickBot="1">
      <c r="B38" s="306" t="s">
        <v>103</v>
      </c>
      <c r="C38" s="307"/>
      <c r="D38" s="22">
        <v>10</v>
      </c>
      <c r="E38" s="22">
        <v>28</v>
      </c>
      <c r="F38" s="22">
        <v>19</v>
      </c>
      <c r="G38" s="22">
        <v>67</v>
      </c>
      <c r="H38" s="22">
        <v>63</v>
      </c>
      <c r="I38" s="22">
        <v>36</v>
      </c>
      <c r="J38" s="22">
        <v>56</v>
      </c>
      <c r="K38" s="22">
        <v>244</v>
      </c>
      <c r="L38" s="22">
        <v>99</v>
      </c>
      <c r="M38" s="22">
        <v>27</v>
      </c>
      <c r="N38" s="22">
        <v>1</v>
      </c>
      <c r="O38" s="22">
        <v>48</v>
      </c>
      <c r="P38" s="22">
        <v>55</v>
      </c>
      <c r="Q38" s="28" t="s">
        <v>0</v>
      </c>
      <c r="R38" s="28" t="s">
        <v>0</v>
      </c>
      <c r="S38" s="28" t="s">
        <v>0</v>
      </c>
      <c r="T38" s="171" t="s">
        <v>0</v>
      </c>
    </row>
    <row r="39" spans="2:20" ht="53.25" customHeight="1" thickTop="1" thickBot="1">
      <c r="B39" s="306" t="s">
        <v>275</v>
      </c>
      <c r="C39" s="307"/>
      <c r="D39" s="22" t="s">
        <v>0</v>
      </c>
      <c r="E39" s="22" t="s">
        <v>0</v>
      </c>
      <c r="F39" s="22">
        <v>2</v>
      </c>
      <c r="G39" s="22">
        <v>3</v>
      </c>
      <c r="H39" s="22">
        <v>6</v>
      </c>
      <c r="I39" s="22">
        <v>1</v>
      </c>
      <c r="J39" s="22">
        <v>2</v>
      </c>
      <c r="K39" s="22">
        <v>1</v>
      </c>
      <c r="L39" s="22">
        <v>20</v>
      </c>
      <c r="M39" s="22">
        <v>31</v>
      </c>
      <c r="N39" s="22">
        <v>17</v>
      </c>
      <c r="O39" s="22">
        <v>7</v>
      </c>
      <c r="P39" s="22">
        <v>2</v>
      </c>
      <c r="Q39" s="28" t="s">
        <v>0</v>
      </c>
      <c r="R39" s="28" t="s">
        <v>0</v>
      </c>
      <c r="S39" s="28" t="s">
        <v>0</v>
      </c>
      <c r="T39" s="171" t="s">
        <v>0</v>
      </c>
    </row>
    <row r="40" spans="2:20" ht="53.25" customHeight="1" thickTop="1" thickBot="1">
      <c r="B40" s="306" t="s">
        <v>276</v>
      </c>
      <c r="C40" s="307"/>
      <c r="D40" s="22">
        <v>19</v>
      </c>
      <c r="E40" s="22">
        <v>11</v>
      </c>
      <c r="F40" s="22">
        <v>4</v>
      </c>
      <c r="G40" s="22">
        <v>3</v>
      </c>
      <c r="H40" s="22">
        <v>10</v>
      </c>
      <c r="I40" s="22">
        <v>10</v>
      </c>
      <c r="J40" s="22">
        <v>7</v>
      </c>
      <c r="K40" s="22">
        <v>20</v>
      </c>
      <c r="L40" s="22">
        <v>31</v>
      </c>
      <c r="M40" s="22">
        <v>2</v>
      </c>
      <c r="N40" s="22" t="s">
        <v>0</v>
      </c>
      <c r="O40" s="22">
        <v>0</v>
      </c>
      <c r="P40" s="22">
        <v>0</v>
      </c>
      <c r="Q40" s="28" t="s">
        <v>0</v>
      </c>
      <c r="R40" s="28" t="s">
        <v>0</v>
      </c>
      <c r="S40" s="28" t="s">
        <v>0</v>
      </c>
      <c r="T40" s="171" t="s">
        <v>0</v>
      </c>
    </row>
    <row r="41" spans="2:20" ht="56.25" customHeight="1" thickTop="1" thickBot="1">
      <c r="B41" s="306" t="s">
        <v>106</v>
      </c>
      <c r="C41" s="307"/>
      <c r="D41" s="22" t="s">
        <v>0</v>
      </c>
      <c r="E41" s="22">
        <v>4</v>
      </c>
      <c r="F41" s="22">
        <v>6</v>
      </c>
      <c r="G41" s="22">
        <v>2</v>
      </c>
      <c r="H41" s="22">
        <v>1</v>
      </c>
      <c r="I41" s="22">
        <v>3</v>
      </c>
      <c r="J41" s="22">
        <v>6</v>
      </c>
      <c r="K41" s="22">
        <v>1</v>
      </c>
      <c r="L41" s="22">
        <v>4</v>
      </c>
      <c r="M41" s="22" t="s">
        <v>0</v>
      </c>
      <c r="N41" s="22" t="s">
        <v>0</v>
      </c>
      <c r="O41" s="22">
        <v>8</v>
      </c>
      <c r="P41" s="22">
        <v>0</v>
      </c>
      <c r="Q41" s="28" t="s">
        <v>0</v>
      </c>
      <c r="R41" s="28" t="s">
        <v>0</v>
      </c>
      <c r="S41" s="28" t="s">
        <v>0</v>
      </c>
      <c r="T41" s="171" t="s">
        <v>0</v>
      </c>
    </row>
    <row r="42" spans="2:20" ht="53.25" customHeight="1" thickTop="1" thickBot="1">
      <c r="B42" s="306" t="s">
        <v>107</v>
      </c>
      <c r="C42" s="307"/>
      <c r="D42" s="22" t="s">
        <v>0</v>
      </c>
      <c r="E42" s="22">
        <v>3</v>
      </c>
      <c r="F42" s="22">
        <v>3</v>
      </c>
      <c r="G42" s="22">
        <v>8</v>
      </c>
      <c r="H42" s="22">
        <v>1</v>
      </c>
      <c r="I42" s="22">
        <v>1</v>
      </c>
      <c r="J42" s="22">
        <v>3</v>
      </c>
      <c r="K42" s="22">
        <v>1</v>
      </c>
      <c r="L42" s="22">
        <v>2</v>
      </c>
      <c r="M42" s="22">
        <v>21</v>
      </c>
      <c r="N42" s="22">
        <v>8</v>
      </c>
      <c r="O42" s="22">
        <v>32</v>
      </c>
      <c r="P42" s="22">
        <v>0</v>
      </c>
      <c r="Q42" s="28" t="s">
        <v>0</v>
      </c>
      <c r="R42" s="28" t="s">
        <v>0</v>
      </c>
      <c r="S42" s="28" t="s">
        <v>0</v>
      </c>
      <c r="T42" s="171" t="s">
        <v>0</v>
      </c>
    </row>
    <row r="43" spans="2:20" ht="53.25" customHeight="1" thickTop="1" thickBot="1">
      <c r="B43" s="306" t="s">
        <v>277</v>
      </c>
      <c r="C43" s="307"/>
      <c r="D43" s="22">
        <v>3</v>
      </c>
      <c r="E43" s="22" t="s">
        <v>0</v>
      </c>
      <c r="F43" s="22">
        <v>7</v>
      </c>
      <c r="G43" s="22">
        <v>17</v>
      </c>
      <c r="H43" s="22">
        <v>15</v>
      </c>
      <c r="I43" s="22">
        <v>20</v>
      </c>
      <c r="J43" s="22">
        <v>39</v>
      </c>
      <c r="K43" s="22">
        <v>42</v>
      </c>
      <c r="L43" s="22">
        <v>65</v>
      </c>
      <c r="M43" s="22">
        <v>19</v>
      </c>
      <c r="N43" s="22" t="s">
        <v>0</v>
      </c>
      <c r="O43" s="22">
        <v>17</v>
      </c>
      <c r="P43" s="22">
        <v>36</v>
      </c>
      <c r="Q43" s="28" t="s">
        <v>0</v>
      </c>
      <c r="R43" s="28" t="s">
        <v>0</v>
      </c>
      <c r="S43" s="28" t="s">
        <v>0</v>
      </c>
      <c r="T43" s="171" t="s">
        <v>0</v>
      </c>
    </row>
    <row r="44" spans="2:20" ht="53.25" customHeight="1" thickTop="1" thickBot="1">
      <c r="B44" s="306" t="s">
        <v>111</v>
      </c>
      <c r="C44" s="307"/>
      <c r="D44" s="22" t="s">
        <v>0</v>
      </c>
      <c r="E44" s="22" t="s">
        <v>0</v>
      </c>
      <c r="F44" s="22" t="s">
        <v>0</v>
      </c>
      <c r="G44" s="22" t="s">
        <v>0</v>
      </c>
      <c r="H44" s="22" t="s">
        <v>0</v>
      </c>
      <c r="I44" s="22" t="s">
        <v>0</v>
      </c>
      <c r="J44" s="22">
        <v>1</v>
      </c>
      <c r="K44" s="22">
        <v>4</v>
      </c>
      <c r="L44" s="22">
        <v>4</v>
      </c>
      <c r="M44" s="22" t="s">
        <v>0</v>
      </c>
      <c r="N44" s="22">
        <v>4</v>
      </c>
      <c r="O44" s="22">
        <v>16</v>
      </c>
      <c r="P44" s="22">
        <v>6</v>
      </c>
      <c r="Q44" s="28" t="s">
        <v>0</v>
      </c>
      <c r="R44" s="28" t="s">
        <v>0</v>
      </c>
      <c r="S44" s="28" t="s">
        <v>0</v>
      </c>
      <c r="T44" s="171" t="s">
        <v>0</v>
      </c>
    </row>
    <row r="45" spans="2:20" ht="53.25" customHeight="1" thickTop="1" thickBot="1">
      <c r="B45" s="306" t="s">
        <v>1</v>
      </c>
      <c r="C45" s="307"/>
      <c r="D45" s="29">
        <f>SUM(D14:D44)</f>
        <v>98</v>
      </c>
      <c r="E45" s="29">
        <f t="shared" ref="E45:S45" si="0">SUM(E14:E44)</f>
        <v>151</v>
      </c>
      <c r="F45" s="29">
        <f t="shared" si="0"/>
        <v>157</v>
      </c>
      <c r="G45" s="29">
        <f t="shared" si="0"/>
        <v>253</v>
      </c>
      <c r="H45" s="29">
        <f t="shared" si="0"/>
        <v>288</v>
      </c>
      <c r="I45" s="29">
        <f t="shared" si="0"/>
        <v>269</v>
      </c>
      <c r="J45" s="29">
        <f t="shared" si="0"/>
        <v>287</v>
      </c>
      <c r="K45" s="29">
        <f t="shared" si="0"/>
        <v>530</v>
      </c>
      <c r="L45" s="29">
        <f t="shared" si="0"/>
        <v>432</v>
      </c>
      <c r="M45" s="29">
        <f t="shared" si="0"/>
        <v>253</v>
      </c>
      <c r="N45" s="29">
        <f t="shared" si="0"/>
        <v>179</v>
      </c>
      <c r="O45" s="29">
        <f t="shared" si="0"/>
        <v>223</v>
      </c>
      <c r="P45" s="29">
        <f t="shared" si="0"/>
        <v>210</v>
      </c>
      <c r="Q45" s="29">
        <f t="shared" si="0"/>
        <v>188</v>
      </c>
      <c r="R45" s="29">
        <f t="shared" si="0"/>
        <v>143</v>
      </c>
      <c r="S45" s="29">
        <f t="shared" si="0"/>
        <v>123</v>
      </c>
      <c r="T45" s="29">
        <f>SUM(T14:T44)</f>
        <v>162</v>
      </c>
    </row>
    <row r="46" spans="2:20" ht="15.75" thickTop="1">
      <c r="D46" s="1"/>
      <c r="E46" s="1"/>
      <c r="F46" s="1"/>
      <c r="G46" s="1"/>
      <c r="H46" s="1"/>
      <c r="I46" s="1"/>
      <c r="J46" s="1"/>
      <c r="K46" s="1"/>
      <c r="L46" s="1"/>
      <c r="M46" s="1"/>
      <c r="N46" s="1"/>
      <c r="O46" s="1"/>
      <c r="P46" s="1"/>
    </row>
    <row r="47" spans="2:20" ht="19.5">
      <c r="B47" s="150" t="s">
        <v>496</v>
      </c>
      <c r="C47" s="137"/>
      <c r="D47" s="137"/>
      <c r="E47" s="137"/>
      <c r="F47" s="137"/>
      <c r="G47" s="137"/>
      <c r="H47" s="137"/>
      <c r="I47" s="312" t="s">
        <v>497</v>
      </c>
      <c r="J47" s="312"/>
      <c r="K47" s="312"/>
      <c r="L47" s="312"/>
      <c r="M47" s="312"/>
      <c r="N47" s="312"/>
      <c r="O47" s="312"/>
      <c r="P47" s="312"/>
      <c r="Q47" s="312"/>
      <c r="R47" s="312"/>
    </row>
    <row r="48" spans="2:20" ht="19.5">
      <c r="B48" s="137"/>
      <c r="C48" s="137"/>
      <c r="D48" s="137"/>
      <c r="E48" s="137"/>
      <c r="F48" s="137"/>
      <c r="G48" s="137"/>
      <c r="H48" s="137"/>
      <c r="I48" s="312"/>
      <c r="J48" s="312"/>
      <c r="K48" s="312"/>
      <c r="L48" s="312"/>
      <c r="M48" s="312"/>
      <c r="N48" s="312"/>
      <c r="O48" s="312"/>
      <c r="P48" s="312"/>
      <c r="Q48" s="312"/>
      <c r="R48" s="312"/>
    </row>
  </sheetData>
  <mergeCells count="36">
    <mergeCell ref="B45:C45"/>
    <mergeCell ref="I47:R48"/>
    <mergeCell ref="B39:C39"/>
    <mergeCell ref="B40:C40"/>
    <mergeCell ref="B41:C41"/>
    <mergeCell ref="B42:C42"/>
    <mergeCell ref="B43:C43"/>
    <mergeCell ref="B44:C44"/>
    <mergeCell ref="B38:C38"/>
    <mergeCell ref="B23:C23"/>
    <mergeCell ref="B24:C24"/>
    <mergeCell ref="B25:C25"/>
    <mergeCell ref="B26:C26"/>
    <mergeCell ref="B27:C27"/>
    <mergeCell ref="B28:C28"/>
    <mergeCell ref="B29:C29"/>
    <mergeCell ref="B30:C30"/>
    <mergeCell ref="B31:C31"/>
    <mergeCell ref="B32:C32"/>
    <mergeCell ref="B37:C37"/>
    <mergeCell ref="B33:C33"/>
    <mergeCell ref="B34:C34"/>
    <mergeCell ref="B35:C35"/>
    <mergeCell ref="B36:C36"/>
    <mergeCell ref="B22:C22"/>
    <mergeCell ref="B11:S11"/>
    <mergeCell ref="B12:S12"/>
    <mergeCell ref="B13:C13"/>
    <mergeCell ref="B14:C14"/>
    <mergeCell ref="B15:C15"/>
    <mergeCell ref="B16:C16"/>
    <mergeCell ref="B17:C17"/>
    <mergeCell ref="B18:C18"/>
    <mergeCell ref="B19:C19"/>
    <mergeCell ref="B20:C20"/>
    <mergeCell ref="B21:C21"/>
  </mergeCells>
  <pageMargins left="0.7" right="0.7" top="0.75" bottom="0.75" header="0.3" footer="0.3"/>
  <pageSetup paperSize="9" orientation="portrait" r:id="rId1"/>
  <headerFooter>
    <oddFooter>&amp;C&amp;1#&amp;"Calibri"&amp;10&amp;K000000Internal - داخلي</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autoPageBreaks="0"/>
  </sheetPr>
  <dimension ref="B11:T49"/>
  <sheetViews>
    <sheetView showGridLines="0" showRowColHeaders="0" rightToLeft="1" topLeftCell="C31" zoomScale="70" zoomScaleNormal="70" workbookViewId="0">
      <selection activeCell="S45" sqref="S45"/>
    </sheetView>
  </sheetViews>
  <sheetFormatPr defaultColWidth="8.85546875" defaultRowHeight="15"/>
  <cols>
    <col min="1" max="1" width="8.85546875" style="82"/>
    <col min="2" max="2" width="84.85546875" style="82" customWidth="1"/>
    <col min="3" max="3" width="8.85546875" style="82"/>
    <col min="4" max="6" width="9.42578125" style="82" customWidth="1"/>
    <col min="7" max="16384" width="8.85546875" style="82"/>
  </cols>
  <sheetData>
    <row r="11" spans="2:20" ht="26.25" customHeight="1">
      <c r="B11" s="213" t="s">
        <v>498</v>
      </c>
      <c r="C11" s="213"/>
      <c r="D11" s="213"/>
      <c r="E11" s="213"/>
      <c r="F11" s="213"/>
      <c r="G11" s="213"/>
      <c r="H11" s="213"/>
      <c r="I11" s="213"/>
      <c r="J11" s="213"/>
      <c r="K11" s="213"/>
      <c r="L11" s="213"/>
      <c r="M11" s="213"/>
      <c r="N11" s="213"/>
      <c r="O11" s="213"/>
      <c r="P11" s="213"/>
      <c r="Q11" s="213"/>
      <c r="R11" s="213"/>
      <c r="S11" s="213"/>
    </row>
    <row r="12" spans="2:20" ht="21.75" thickBot="1">
      <c r="B12" s="308" t="s">
        <v>499</v>
      </c>
      <c r="C12" s="308"/>
      <c r="D12" s="308"/>
      <c r="E12" s="308"/>
      <c r="F12" s="308"/>
      <c r="G12" s="308"/>
      <c r="H12" s="308"/>
      <c r="I12" s="308"/>
      <c r="J12" s="308"/>
      <c r="K12" s="308"/>
      <c r="L12" s="308"/>
      <c r="M12" s="308"/>
      <c r="N12" s="308"/>
      <c r="O12" s="308"/>
      <c r="P12" s="308"/>
      <c r="Q12" s="308"/>
      <c r="R12" s="308"/>
      <c r="S12" s="308"/>
    </row>
    <row r="13" spans="2:20" ht="38.25" customHeight="1" thickTop="1" thickBot="1">
      <c r="B13" s="242" t="s">
        <v>102</v>
      </c>
      <c r="C13" s="309"/>
      <c r="D13" s="14">
        <v>2007</v>
      </c>
      <c r="E13" s="14">
        <v>2008</v>
      </c>
      <c r="F13" s="14">
        <v>2009</v>
      </c>
      <c r="G13" s="14">
        <v>2010</v>
      </c>
      <c r="H13" s="14">
        <v>2011</v>
      </c>
      <c r="I13" s="14">
        <v>2012</v>
      </c>
      <c r="J13" s="14">
        <v>2013</v>
      </c>
      <c r="K13" s="14">
        <v>2014</v>
      </c>
      <c r="L13" s="14">
        <v>2015</v>
      </c>
      <c r="M13" s="14">
        <v>2016</v>
      </c>
      <c r="N13" s="14">
        <v>2017</v>
      </c>
      <c r="O13" s="14">
        <v>2018</v>
      </c>
      <c r="P13" s="14">
        <v>2019</v>
      </c>
      <c r="Q13" s="30" t="s">
        <v>84</v>
      </c>
      <c r="R13" s="30" t="s">
        <v>288</v>
      </c>
      <c r="S13" s="30" t="s">
        <v>370</v>
      </c>
      <c r="T13" s="30">
        <v>2023</v>
      </c>
    </row>
    <row r="14" spans="2:20" ht="59.25" customHeight="1" thickTop="1" thickBot="1">
      <c r="B14" s="306" t="s">
        <v>269</v>
      </c>
      <c r="C14" s="307"/>
      <c r="D14" s="22" t="s">
        <v>0</v>
      </c>
      <c r="E14" s="22" t="s">
        <v>0</v>
      </c>
      <c r="F14" s="22" t="s">
        <v>0</v>
      </c>
      <c r="G14" s="22" t="s">
        <v>0</v>
      </c>
      <c r="H14" s="22" t="s">
        <v>0</v>
      </c>
      <c r="I14" s="22" t="s">
        <v>0</v>
      </c>
      <c r="J14" s="22" t="s">
        <v>0</v>
      </c>
      <c r="K14" s="22" t="s">
        <v>0</v>
      </c>
      <c r="L14" s="22" t="s">
        <v>0</v>
      </c>
      <c r="M14" s="22" t="s">
        <v>0</v>
      </c>
      <c r="N14" s="22" t="s">
        <v>0</v>
      </c>
      <c r="O14" s="22" t="s">
        <v>0</v>
      </c>
      <c r="P14" s="22" t="s">
        <v>0</v>
      </c>
      <c r="Q14" s="28">
        <v>39</v>
      </c>
      <c r="R14" s="28">
        <v>20</v>
      </c>
      <c r="S14" s="28">
        <v>16</v>
      </c>
      <c r="T14" s="152">
        <v>31</v>
      </c>
    </row>
    <row r="15" spans="2:20" ht="59.25" customHeight="1" thickTop="1" thickBot="1">
      <c r="B15" s="306" t="s">
        <v>108</v>
      </c>
      <c r="C15" s="307"/>
      <c r="D15" s="22" t="s">
        <v>0</v>
      </c>
      <c r="E15" s="22" t="s">
        <v>0</v>
      </c>
      <c r="F15" s="22">
        <v>8</v>
      </c>
      <c r="G15" s="22">
        <v>12</v>
      </c>
      <c r="H15" s="22">
        <v>27</v>
      </c>
      <c r="I15" s="22">
        <v>51</v>
      </c>
      <c r="J15" s="22">
        <v>9</v>
      </c>
      <c r="K15" s="22">
        <v>32</v>
      </c>
      <c r="L15" s="22">
        <v>26</v>
      </c>
      <c r="M15" s="22">
        <v>24</v>
      </c>
      <c r="N15" s="22">
        <v>12</v>
      </c>
      <c r="O15" s="22">
        <v>10</v>
      </c>
      <c r="P15" s="22">
        <v>3</v>
      </c>
      <c r="Q15" s="70">
        <v>16</v>
      </c>
      <c r="R15" s="70">
        <v>29</v>
      </c>
      <c r="S15" s="70">
        <v>7</v>
      </c>
      <c r="T15" s="70">
        <v>21</v>
      </c>
    </row>
    <row r="16" spans="2:20" ht="59.25" customHeight="1" thickTop="1" thickBot="1">
      <c r="B16" s="306" t="s">
        <v>268</v>
      </c>
      <c r="C16" s="307"/>
      <c r="D16" s="22" t="s">
        <v>0</v>
      </c>
      <c r="E16" s="22" t="s">
        <v>0</v>
      </c>
      <c r="F16" s="22" t="s">
        <v>0</v>
      </c>
      <c r="G16" s="22" t="s">
        <v>0</v>
      </c>
      <c r="H16" s="22" t="s">
        <v>0</v>
      </c>
      <c r="I16" s="22" t="s">
        <v>0</v>
      </c>
      <c r="J16" s="22" t="s">
        <v>0</v>
      </c>
      <c r="K16" s="22" t="s">
        <v>0</v>
      </c>
      <c r="L16" s="22">
        <v>2</v>
      </c>
      <c r="M16" s="22" t="s">
        <v>0</v>
      </c>
      <c r="N16" s="22">
        <v>1</v>
      </c>
      <c r="O16" s="22" t="s">
        <v>0</v>
      </c>
      <c r="P16" s="28" t="s">
        <v>0</v>
      </c>
      <c r="Q16" s="28" t="s">
        <v>0</v>
      </c>
      <c r="R16" s="28" t="s">
        <v>0</v>
      </c>
      <c r="S16" s="28">
        <v>1</v>
      </c>
      <c r="T16" s="152" t="s">
        <v>0</v>
      </c>
    </row>
    <row r="17" spans="2:20" ht="59.25" customHeight="1" thickTop="1" thickBot="1">
      <c r="B17" s="306" t="s">
        <v>109</v>
      </c>
      <c r="C17" s="307"/>
      <c r="D17" s="22" t="s">
        <v>0</v>
      </c>
      <c r="E17" s="22" t="s">
        <v>0</v>
      </c>
      <c r="F17" s="22" t="s">
        <v>0</v>
      </c>
      <c r="G17" s="22">
        <v>7</v>
      </c>
      <c r="H17" s="22">
        <v>27</v>
      </c>
      <c r="I17" s="22">
        <v>45</v>
      </c>
      <c r="J17" s="22">
        <v>6</v>
      </c>
      <c r="K17" s="22">
        <v>4</v>
      </c>
      <c r="L17" s="22">
        <v>87</v>
      </c>
      <c r="M17" s="22">
        <v>14</v>
      </c>
      <c r="N17" s="22">
        <v>36</v>
      </c>
      <c r="O17" s="22">
        <v>6</v>
      </c>
      <c r="P17" s="22">
        <v>6</v>
      </c>
      <c r="Q17" s="71">
        <v>6</v>
      </c>
      <c r="R17" s="71">
        <v>6</v>
      </c>
      <c r="S17" s="71">
        <v>7</v>
      </c>
      <c r="T17" s="71">
        <v>6</v>
      </c>
    </row>
    <row r="18" spans="2:20" ht="59.25" customHeight="1" thickTop="1" thickBot="1">
      <c r="B18" s="306" t="s">
        <v>104</v>
      </c>
      <c r="C18" s="307"/>
      <c r="D18" s="31">
        <v>1</v>
      </c>
      <c r="E18" s="31">
        <v>5</v>
      </c>
      <c r="F18" s="31">
        <v>10</v>
      </c>
      <c r="G18" s="31">
        <v>25</v>
      </c>
      <c r="H18" s="31">
        <v>45</v>
      </c>
      <c r="I18" s="31">
        <v>27</v>
      </c>
      <c r="J18" s="31">
        <v>3</v>
      </c>
      <c r="K18" s="31">
        <v>30</v>
      </c>
      <c r="L18" s="31">
        <v>89</v>
      </c>
      <c r="M18" s="31">
        <v>112</v>
      </c>
      <c r="N18" s="31">
        <v>20</v>
      </c>
      <c r="O18" s="31">
        <v>22</v>
      </c>
      <c r="P18" s="22">
        <v>19</v>
      </c>
      <c r="Q18" s="22">
        <v>43</v>
      </c>
      <c r="R18" s="22">
        <v>22</v>
      </c>
      <c r="S18" s="22">
        <v>26</v>
      </c>
      <c r="T18" s="22">
        <v>17</v>
      </c>
    </row>
    <row r="19" spans="2:20" ht="59.25" customHeight="1" thickTop="1" thickBot="1">
      <c r="B19" s="306" t="s">
        <v>265</v>
      </c>
      <c r="C19" s="307"/>
      <c r="D19" s="31" t="s">
        <v>0</v>
      </c>
      <c r="E19" s="31" t="s">
        <v>0</v>
      </c>
      <c r="F19" s="31" t="s">
        <v>0</v>
      </c>
      <c r="G19" s="31" t="s">
        <v>0</v>
      </c>
      <c r="H19" s="31" t="s">
        <v>0</v>
      </c>
      <c r="I19" s="31" t="s">
        <v>0</v>
      </c>
      <c r="J19" s="31" t="s">
        <v>0</v>
      </c>
      <c r="K19" s="31" t="s">
        <v>0</v>
      </c>
      <c r="L19" s="31" t="s">
        <v>0</v>
      </c>
      <c r="M19" s="31" t="s">
        <v>0</v>
      </c>
      <c r="N19" s="31" t="s">
        <v>0</v>
      </c>
      <c r="O19" s="31" t="s">
        <v>0</v>
      </c>
      <c r="P19" s="22" t="s">
        <v>0</v>
      </c>
      <c r="Q19" s="22" t="s">
        <v>0</v>
      </c>
      <c r="R19" s="22">
        <v>1</v>
      </c>
      <c r="S19" s="22">
        <v>2</v>
      </c>
      <c r="T19" s="22">
        <v>2</v>
      </c>
    </row>
    <row r="20" spans="2:20" ht="59.25" customHeight="1" thickTop="1" thickBot="1">
      <c r="B20" s="306" t="s">
        <v>266</v>
      </c>
      <c r="C20" s="307"/>
      <c r="D20" s="22" t="s">
        <v>0</v>
      </c>
      <c r="E20" s="22" t="s">
        <v>0</v>
      </c>
      <c r="F20" s="22" t="s">
        <v>0</v>
      </c>
      <c r="G20" s="22" t="s">
        <v>0</v>
      </c>
      <c r="H20" s="22" t="s">
        <v>0</v>
      </c>
      <c r="I20" s="22" t="s">
        <v>0</v>
      </c>
      <c r="J20" s="22" t="s">
        <v>0</v>
      </c>
      <c r="K20" s="22" t="s">
        <v>0</v>
      </c>
      <c r="L20" s="22" t="s">
        <v>0</v>
      </c>
      <c r="M20" s="22" t="s">
        <v>0</v>
      </c>
      <c r="N20" s="22" t="s">
        <v>0</v>
      </c>
      <c r="O20" s="22" t="s">
        <v>0</v>
      </c>
      <c r="P20" s="22" t="s">
        <v>0</v>
      </c>
      <c r="Q20" s="22" t="s">
        <v>0</v>
      </c>
      <c r="R20" s="22">
        <v>1</v>
      </c>
      <c r="S20" s="22">
        <v>1</v>
      </c>
      <c r="T20" s="22" t="s">
        <v>0</v>
      </c>
    </row>
    <row r="21" spans="2:20" ht="59.25" customHeight="1" thickTop="1" thickBot="1">
      <c r="B21" s="306" t="s">
        <v>110</v>
      </c>
      <c r="C21" s="307"/>
      <c r="D21" s="22" t="s">
        <v>0</v>
      </c>
      <c r="E21" s="22" t="s">
        <v>0</v>
      </c>
      <c r="F21" s="22" t="s">
        <v>0</v>
      </c>
      <c r="G21" s="22" t="s">
        <v>0</v>
      </c>
      <c r="H21" s="22" t="s">
        <v>0</v>
      </c>
      <c r="I21" s="22" t="s">
        <v>0</v>
      </c>
      <c r="J21" s="22" t="s">
        <v>0</v>
      </c>
      <c r="K21" s="22">
        <v>12</v>
      </c>
      <c r="L21" s="22">
        <v>44</v>
      </c>
      <c r="M21" s="22">
        <v>5</v>
      </c>
      <c r="N21" s="22" t="s">
        <v>0</v>
      </c>
      <c r="O21" s="22">
        <v>2</v>
      </c>
      <c r="P21" s="22">
        <v>6</v>
      </c>
      <c r="Q21" s="22" t="s">
        <v>0</v>
      </c>
      <c r="R21" s="22" t="s">
        <v>0</v>
      </c>
      <c r="S21" s="22" t="s">
        <v>0</v>
      </c>
      <c r="T21" s="22">
        <v>1</v>
      </c>
    </row>
    <row r="22" spans="2:20" ht="59.25" customHeight="1" thickTop="1" thickBot="1">
      <c r="B22" s="306" t="s">
        <v>264</v>
      </c>
      <c r="C22" s="307"/>
      <c r="D22" s="22" t="s">
        <v>0</v>
      </c>
      <c r="E22" s="22" t="s">
        <v>0</v>
      </c>
      <c r="F22" s="22" t="s">
        <v>0</v>
      </c>
      <c r="G22" s="22" t="s">
        <v>0</v>
      </c>
      <c r="H22" s="22" t="s">
        <v>0</v>
      </c>
      <c r="I22" s="22" t="s">
        <v>0</v>
      </c>
      <c r="J22" s="22" t="s">
        <v>0</v>
      </c>
      <c r="K22" s="22" t="s">
        <v>0</v>
      </c>
      <c r="L22" s="22" t="s">
        <v>0</v>
      </c>
      <c r="M22" s="22" t="s">
        <v>0</v>
      </c>
      <c r="N22" s="22" t="s">
        <v>0</v>
      </c>
      <c r="O22" s="22" t="s">
        <v>0</v>
      </c>
      <c r="P22" s="22" t="s">
        <v>0</v>
      </c>
      <c r="Q22" s="22">
        <v>14</v>
      </c>
      <c r="R22" s="28">
        <v>21</v>
      </c>
      <c r="S22" s="28">
        <v>13</v>
      </c>
      <c r="T22" s="152">
        <v>12</v>
      </c>
    </row>
    <row r="23" spans="2:20" ht="59.25" customHeight="1" thickTop="1" thickBot="1">
      <c r="B23" s="306" t="s">
        <v>175</v>
      </c>
      <c r="C23" s="307"/>
      <c r="D23" s="22">
        <v>25</v>
      </c>
      <c r="E23" s="22">
        <v>46</v>
      </c>
      <c r="F23" s="22">
        <v>53</v>
      </c>
      <c r="G23" s="22">
        <v>37</v>
      </c>
      <c r="H23" s="22">
        <v>69</v>
      </c>
      <c r="I23" s="22">
        <v>35</v>
      </c>
      <c r="J23" s="22">
        <v>12</v>
      </c>
      <c r="K23" s="22">
        <v>16</v>
      </c>
      <c r="L23" s="22">
        <v>12</v>
      </c>
      <c r="M23" s="22">
        <v>28</v>
      </c>
      <c r="N23" s="22">
        <v>1</v>
      </c>
      <c r="O23" s="22">
        <v>11</v>
      </c>
      <c r="P23" s="22">
        <v>17</v>
      </c>
      <c r="Q23" s="22">
        <v>50</v>
      </c>
      <c r="R23" s="22">
        <v>26</v>
      </c>
      <c r="S23" s="22">
        <v>7</v>
      </c>
      <c r="T23" s="22">
        <v>39</v>
      </c>
    </row>
    <row r="24" spans="2:20" ht="78.75" customHeight="1" thickTop="1" thickBot="1">
      <c r="B24" s="306" t="s">
        <v>270</v>
      </c>
      <c r="C24" s="307"/>
      <c r="D24" s="22" t="s">
        <v>0</v>
      </c>
      <c r="E24" s="22" t="s">
        <v>0</v>
      </c>
      <c r="F24" s="22" t="s">
        <v>0</v>
      </c>
      <c r="G24" s="22" t="s">
        <v>0</v>
      </c>
      <c r="H24" s="22" t="s">
        <v>0</v>
      </c>
      <c r="I24" s="22" t="s">
        <v>0</v>
      </c>
      <c r="J24" s="22" t="s">
        <v>0</v>
      </c>
      <c r="K24" s="22" t="s">
        <v>0</v>
      </c>
      <c r="L24" s="22" t="s">
        <v>0</v>
      </c>
      <c r="M24" s="22" t="s">
        <v>0</v>
      </c>
      <c r="N24" s="22" t="s">
        <v>0</v>
      </c>
      <c r="O24" s="22" t="s">
        <v>0</v>
      </c>
      <c r="P24" s="22" t="s">
        <v>0</v>
      </c>
      <c r="Q24" s="22">
        <v>2</v>
      </c>
      <c r="R24" s="22">
        <v>7</v>
      </c>
      <c r="S24" s="22">
        <v>6</v>
      </c>
      <c r="T24" s="22">
        <v>4</v>
      </c>
    </row>
    <row r="25" spans="2:20" ht="59.25" customHeight="1" thickTop="1" thickBot="1">
      <c r="B25" s="306" t="s">
        <v>271</v>
      </c>
      <c r="C25" s="307"/>
      <c r="D25" s="22" t="s">
        <v>0</v>
      </c>
      <c r="E25" s="22" t="s">
        <v>0</v>
      </c>
      <c r="F25" s="22" t="s">
        <v>0</v>
      </c>
      <c r="G25" s="22" t="s">
        <v>0</v>
      </c>
      <c r="H25" s="22" t="s">
        <v>0</v>
      </c>
      <c r="I25" s="22" t="s">
        <v>0</v>
      </c>
      <c r="J25" s="22" t="s">
        <v>0</v>
      </c>
      <c r="K25" s="22" t="s">
        <v>0</v>
      </c>
      <c r="L25" s="22" t="s">
        <v>0</v>
      </c>
      <c r="M25" s="22" t="s">
        <v>0</v>
      </c>
      <c r="N25" s="22" t="s">
        <v>0</v>
      </c>
      <c r="O25" s="22" t="s">
        <v>0</v>
      </c>
      <c r="P25" s="22" t="s">
        <v>0</v>
      </c>
      <c r="Q25" s="22">
        <v>1</v>
      </c>
      <c r="R25" s="22">
        <v>1</v>
      </c>
      <c r="S25" s="22" t="s">
        <v>0</v>
      </c>
      <c r="T25" s="22">
        <v>1</v>
      </c>
    </row>
    <row r="26" spans="2:20" ht="59.25" customHeight="1" thickTop="1" thickBot="1">
      <c r="B26" s="306" t="s">
        <v>105</v>
      </c>
      <c r="C26" s="307"/>
      <c r="D26" s="22" t="s">
        <v>0</v>
      </c>
      <c r="E26" s="22" t="s">
        <v>0</v>
      </c>
      <c r="F26" s="22">
        <v>3</v>
      </c>
      <c r="G26" s="22" t="s">
        <v>0</v>
      </c>
      <c r="H26" s="22">
        <v>1</v>
      </c>
      <c r="I26" s="22">
        <v>2</v>
      </c>
      <c r="J26" s="22">
        <v>3</v>
      </c>
      <c r="K26" s="22">
        <v>8</v>
      </c>
      <c r="L26" s="22">
        <v>23</v>
      </c>
      <c r="M26" s="22">
        <v>8</v>
      </c>
      <c r="N26" s="22">
        <v>2</v>
      </c>
      <c r="O26" s="22">
        <v>14</v>
      </c>
      <c r="P26" s="22">
        <v>5</v>
      </c>
      <c r="Q26" s="22">
        <v>3</v>
      </c>
      <c r="R26" s="22">
        <v>5</v>
      </c>
      <c r="S26" s="22">
        <v>1</v>
      </c>
      <c r="T26" s="22">
        <v>1</v>
      </c>
    </row>
    <row r="27" spans="2:20" ht="59.25" customHeight="1" thickTop="1" thickBot="1">
      <c r="B27" s="306" t="s">
        <v>249</v>
      </c>
      <c r="C27" s="307"/>
      <c r="D27" s="22" t="s">
        <v>0</v>
      </c>
      <c r="E27" s="22" t="s">
        <v>0</v>
      </c>
      <c r="F27" s="22" t="s">
        <v>0</v>
      </c>
      <c r="G27" s="22" t="s">
        <v>0</v>
      </c>
      <c r="H27" s="22" t="s">
        <v>0</v>
      </c>
      <c r="I27" s="22" t="s">
        <v>0</v>
      </c>
      <c r="J27" s="22" t="s">
        <v>0</v>
      </c>
      <c r="K27" s="22" t="s">
        <v>0</v>
      </c>
      <c r="L27" s="22" t="s">
        <v>0</v>
      </c>
      <c r="M27" s="22" t="s">
        <v>0</v>
      </c>
      <c r="N27" s="22" t="s">
        <v>0</v>
      </c>
      <c r="O27" s="22" t="s">
        <v>0</v>
      </c>
      <c r="P27" s="22" t="s">
        <v>0</v>
      </c>
      <c r="Q27" s="22">
        <v>2</v>
      </c>
      <c r="R27" s="22">
        <v>10</v>
      </c>
      <c r="S27" s="22">
        <v>7</v>
      </c>
      <c r="T27" s="22">
        <v>3</v>
      </c>
    </row>
    <row r="28" spans="2:20" ht="91.5" customHeight="1" thickTop="1" thickBot="1">
      <c r="B28" s="306" t="s">
        <v>272</v>
      </c>
      <c r="C28" s="307"/>
      <c r="D28" s="22" t="s">
        <v>0</v>
      </c>
      <c r="E28" s="22" t="s">
        <v>0</v>
      </c>
      <c r="F28" s="22" t="s">
        <v>0</v>
      </c>
      <c r="G28" s="22" t="s">
        <v>0</v>
      </c>
      <c r="H28" s="22" t="s">
        <v>0</v>
      </c>
      <c r="I28" s="22" t="s">
        <v>0</v>
      </c>
      <c r="J28" s="22" t="s">
        <v>0</v>
      </c>
      <c r="K28" s="22" t="s">
        <v>0</v>
      </c>
      <c r="L28" s="22" t="s">
        <v>0</v>
      </c>
      <c r="M28" s="22" t="s">
        <v>0</v>
      </c>
      <c r="N28" s="22" t="s">
        <v>0</v>
      </c>
      <c r="O28" s="22" t="s">
        <v>0</v>
      </c>
      <c r="P28" s="22" t="s">
        <v>0</v>
      </c>
      <c r="Q28" s="22" t="s">
        <v>0</v>
      </c>
      <c r="R28" s="22" t="s">
        <v>0</v>
      </c>
      <c r="S28" s="22">
        <v>1</v>
      </c>
      <c r="T28" s="22" t="s">
        <v>0</v>
      </c>
    </row>
    <row r="29" spans="2:20" ht="59.25" customHeight="1" thickTop="1" thickBot="1">
      <c r="B29" s="306" t="s">
        <v>273</v>
      </c>
      <c r="C29" s="307"/>
      <c r="D29" s="22" t="s">
        <v>0</v>
      </c>
      <c r="E29" s="22" t="s">
        <v>0</v>
      </c>
      <c r="F29" s="22" t="s">
        <v>0</v>
      </c>
      <c r="G29" s="22" t="s">
        <v>0</v>
      </c>
      <c r="H29" s="22" t="s">
        <v>0</v>
      </c>
      <c r="I29" s="22" t="s">
        <v>0</v>
      </c>
      <c r="J29" s="22" t="s">
        <v>0</v>
      </c>
      <c r="K29" s="22" t="s">
        <v>0</v>
      </c>
      <c r="L29" s="22" t="s">
        <v>0</v>
      </c>
      <c r="M29" s="22" t="s">
        <v>0</v>
      </c>
      <c r="N29" s="22" t="s">
        <v>0</v>
      </c>
      <c r="O29" s="22" t="s">
        <v>0</v>
      </c>
      <c r="P29" s="22" t="s">
        <v>0</v>
      </c>
      <c r="Q29" s="22" t="s">
        <v>0</v>
      </c>
      <c r="R29" s="22">
        <v>1</v>
      </c>
      <c r="S29" s="22" t="s">
        <v>0</v>
      </c>
      <c r="T29" s="22" t="s">
        <v>0</v>
      </c>
    </row>
    <row r="30" spans="2:20" ht="59.25" customHeight="1" thickTop="1" thickBot="1">
      <c r="B30" s="306" t="s">
        <v>494</v>
      </c>
      <c r="C30" s="307"/>
      <c r="D30" s="28" t="s">
        <v>0</v>
      </c>
      <c r="E30" s="28" t="s">
        <v>0</v>
      </c>
      <c r="F30" s="28" t="s">
        <v>0</v>
      </c>
      <c r="G30" s="28" t="s">
        <v>0</v>
      </c>
      <c r="H30" s="28" t="s">
        <v>0</v>
      </c>
      <c r="I30" s="28" t="s">
        <v>0</v>
      </c>
      <c r="J30" s="28" t="s">
        <v>0</v>
      </c>
      <c r="K30" s="28" t="s">
        <v>0</v>
      </c>
      <c r="L30" s="28" t="s">
        <v>0</v>
      </c>
      <c r="M30" s="28" t="s">
        <v>0</v>
      </c>
      <c r="N30" s="28" t="s">
        <v>0</v>
      </c>
      <c r="O30" s="28" t="s">
        <v>0</v>
      </c>
      <c r="P30" s="28" t="s">
        <v>0</v>
      </c>
      <c r="Q30" s="28" t="s">
        <v>0</v>
      </c>
      <c r="R30" s="28" t="s">
        <v>0</v>
      </c>
      <c r="S30" s="28">
        <v>4</v>
      </c>
      <c r="T30" s="22" t="s">
        <v>0</v>
      </c>
    </row>
    <row r="31" spans="2:20" ht="59.25" customHeight="1" thickTop="1" thickBot="1">
      <c r="B31" s="306" t="s">
        <v>274</v>
      </c>
      <c r="C31" s="307"/>
      <c r="D31" s="22" t="s">
        <v>0</v>
      </c>
      <c r="E31" s="22" t="s">
        <v>0</v>
      </c>
      <c r="F31" s="22" t="s">
        <v>0</v>
      </c>
      <c r="G31" s="22" t="s">
        <v>0</v>
      </c>
      <c r="H31" s="22" t="s">
        <v>0</v>
      </c>
      <c r="I31" s="22" t="s">
        <v>0</v>
      </c>
      <c r="J31" s="22" t="s">
        <v>0</v>
      </c>
      <c r="K31" s="22" t="s">
        <v>0</v>
      </c>
      <c r="L31" s="22" t="s">
        <v>0</v>
      </c>
      <c r="M31" s="22">
        <v>4</v>
      </c>
      <c r="N31" s="22">
        <v>78</v>
      </c>
      <c r="O31" s="22">
        <v>6</v>
      </c>
      <c r="P31" s="22">
        <v>11</v>
      </c>
      <c r="Q31" s="22">
        <v>36</v>
      </c>
      <c r="R31" s="22">
        <v>9</v>
      </c>
      <c r="S31" s="22">
        <v>12</v>
      </c>
      <c r="T31" s="22">
        <v>6</v>
      </c>
    </row>
    <row r="32" spans="2:20" ht="59.25" customHeight="1" thickTop="1" thickBot="1">
      <c r="B32" s="306" t="s">
        <v>495</v>
      </c>
      <c r="C32" s="307"/>
      <c r="D32" s="22" t="s">
        <v>0</v>
      </c>
      <c r="E32" s="22" t="s">
        <v>0</v>
      </c>
      <c r="F32" s="22" t="s">
        <v>0</v>
      </c>
      <c r="G32" s="22" t="s">
        <v>0</v>
      </c>
      <c r="H32" s="22" t="s">
        <v>0</v>
      </c>
      <c r="I32" s="22" t="s">
        <v>0</v>
      </c>
      <c r="J32" s="22" t="s">
        <v>0</v>
      </c>
      <c r="K32" s="22" t="s">
        <v>0</v>
      </c>
      <c r="L32" s="22" t="s">
        <v>0</v>
      </c>
      <c r="M32" s="22" t="s">
        <v>0</v>
      </c>
      <c r="N32" s="22" t="s">
        <v>0</v>
      </c>
      <c r="O32" s="22">
        <v>5</v>
      </c>
      <c r="P32" s="22">
        <v>6</v>
      </c>
      <c r="Q32" s="22">
        <v>2</v>
      </c>
      <c r="R32" s="22">
        <v>1</v>
      </c>
      <c r="S32" s="22">
        <v>1</v>
      </c>
      <c r="T32" s="22" t="s">
        <v>0</v>
      </c>
    </row>
    <row r="33" spans="2:20" ht="59.25" customHeight="1" thickTop="1" thickBot="1">
      <c r="B33" s="306" t="s">
        <v>538</v>
      </c>
      <c r="C33" s="307"/>
      <c r="D33" s="22"/>
      <c r="E33" s="22"/>
      <c r="F33" s="22"/>
      <c r="G33" s="22"/>
      <c r="H33" s="22"/>
      <c r="I33" s="22"/>
      <c r="J33" s="22"/>
      <c r="K33" s="22"/>
      <c r="L33" s="22"/>
      <c r="M33" s="22"/>
      <c r="N33" s="22"/>
      <c r="O33" s="22"/>
      <c r="P33" s="22"/>
      <c r="Q33" s="22"/>
      <c r="R33" s="22"/>
      <c r="S33" s="22" t="s">
        <v>0</v>
      </c>
      <c r="T33" s="22">
        <v>1</v>
      </c>
    </row>
    <row r="34" spans="2:20" ht="59.25" customHeight="1" thickTop="1" thickBot="1">
      <c r="B34" s="306" t="s">
        <v>539</v>
      </c>
      <c r="C34" s="307"/>
      <c r="D34" s="22"/>
      <c r="E34" s="22"/>
      <c r="F34" s="22"/>
      <c r="G34" s="22"/>
      <c r="H34" s="22"/>
      <c r="I34" s="22"/>
      <c r="J34" s="22"/>
      <c r="K34" s="22"/>
      <c r="L34" s="22"/>
      <c r="M34" s="22"/>
      <c r="N34" s="22"/>
      <c r="O34" s="22"/>
      <c r="P34" s="22"/>
      <c r="Q34" s="22"/>
      <c r="R34" s="22"/>
      <c r="S34" s="22" t="s">
        <v>0</v>
      </c>
      <c r="T34" s="22" t="s">
        <v>0</v>
      </c>
    </row>
    <row r="35" spans="2:20" ht="59.25" customHeight="1" thickTop="1" thickBot="1">
      <c r="B35" s="306" t="s">
        <v>540</v>
      </c>
      <c r="C35" s="307"/>
      <c r="D35" s="22"/>
      <c r="E35" s="22"/>
      <c r="F35" s="22"/>
      <c r="G35" s="22"/>
      <c r="H35" s="22"/>
      <c r="I35" s="22"/>
      <c r="J35" s="22"/>
      <c r="K35" s="22"/>
      <c r="L35" s="22"/>
      <c r="M35" s="22"/>
      <c r="N35" s="22"/>
      <c r="O35" s="22"/>
      <c r="P35" s="22"/>
      <c r="Q35" s="22"/>
      <c r="R35" s="22"/>
      <c r="S35" s="22" t="s">
        <v>0</v>
      </c>
      <c r="T35" s="22">
        <v>1</v>
      </c>
    </row>
    <row r="36" spans="2:20" ht="59.25" customHeight="1" thickTop="1" thickBot="1">
      <c r="B36" s="306" t="s">
        <v>541</v>
      </c>
      <c r="C36" s="307"/>
      <c r="D36" s="22"/>
      <c r="E36" s="22"/>
      <c r="F36" s="22"/>
      <c r="G36" s="22"/>
      <c r="H36" s="22"/>
      <c r="I36" s="22"/>
      <c r="J36" s="22"/>
      <c r="K36" s="22"/>
      <c r="L36" s="22"/>
      <c r="M36" s="22"/>
      <c r="N36" s="22"/>
      <c r="O36" s="22"/>
      <c r="P36" s="22"/>
      <c r="Q36" s="22"/>
      <c r="R36" s="22"/>
      <c r="S36" s="22" t="s">
        <v>0</v>
      </c>
      <c r="T36" s="22" t="s">
        <v>0</v>
      </c>
    </row>
    <row r="37" spans="2:20" ht="59.25" customHeight="1" thickTop="1" thickBot="1">
      <c r="B37" s="306" t="s">
        <v>267</v>
      </c>
      <c r="C37" s="307"/>
      <c r="D37" s="22">
        <v>8</v>
      </c>
      <c r="E37" s="22">
        <v>8</v>
      </c>
      <c r="F37" s="22">
        <v>34</v>
      </c>
      <c r="G37" s="22">
        <v>44</v>
      </c>
      <c r="H37" s="22">
        <v>29</v>
      </c>
      <c r="I37" s="22">
        <v>20</v>
      </c>
      <c r="J37" s="22">
        <v>1</v>
      </c>
      <c r="K37" s="22">
        <v>5</v>
      </c>
      <c r="L37" s="22">
        <v>12</v>
      </c>
      <c r="M37" s="22">
        <v>22</v>
      </c>
      <c r="N37" s="22">
        <v>15</v>
      </c>
      <c r="O37" s="22">
        <v>18</v>
      </c>
      <c r="P37" s="22">
        <v>7</v>
      </c>
      <c r="Q37" s="22" t="s">
        <v>0</v>
      </c>
      <c r="R37" s="22" t="s">
        <v>0</v>
      </c>
      <c r="S37" s="22" t="s">
        <v>0</v>
      </c>
      <c r="T37" s="22" t="s">
        <v>0</v>
      </c>
    </row>
    <row r="38" spans="2:20" ht="59.25" customHeight="1" thickTop="1" thickBot="1">
      <c r="B38" s="306" t="s">
        <v>103</v>
      </c>
      <c r="C38" s="307"/>
      <c r="D38" s="22">
        <v>6</v>
      </c>
      <c r="E38" s="22">
        <v>12</v>
      </c>
      <c r="F38" s="22">
        <v>28</v>
      </c>
      <c r="G38" s="22">
        <v>49</v>
      </c>
      <c r="H38" s="22">
        <v>73</v>
      </c>
      <c r="I38" s="22">
        <v>67</v>
      </c>
      <c r="J38" s="22">
        <v>24</v>
      </c>
      <c r="K38" s="22">
        <v>109</v>
      </c>
      <c r="L38" s="22">
        <v>210</v>
      </c>
      <c r="M38" s="22">
        <v>98</v>
      </c>
      <c r="N38" s="22">
        <v>5</v>
      </c>
      <c r="O38" s="22">
        <v>21</v>
      </c>
      <c r="P38" s="22">
        <v>90</v>
      </c>
      <c r="Q38" s="22" t="s">
        <v>0</v>
      </c>
      <c r="R38" s="22" t="s">
        <v>0</v>
      </c>
      <c r="S38" s="22" t="s">
        <v>0</v>
      </c>
      <c r="T38" s="22" t="s">
        <v>0</v>
      </c>
    </row>
    <row r="39" spans="2:20" ht="59.25" customHeight="1" thickTop="1" thickBot="1">
      <c r="B39" s="306" t="s">
        <v>275</v>
      </c>
      <c r="C39" s="307"/>
      <c r="D39" s="22" t="s">
        <v>0</v>
      </c>
      <c r="E39" s="22" t="s">
        <v>0</v>
      </c>
      <c r="F39" s="22">
        <v>4</v>
      </c>
      <c r="G39" s="22">
        <v>4</v>
      </c>
      <c r="H39" s="22">
        <v>4</v>
      </c>
      <c r="I39" s="22">
        <v>2</v>
      </c>
      <c r="J39" s="22" t="s">
        <v>0</v>
      </c>
      <c r="K39" s="22">
        <v>2</v>
      </c>
      <c r="L39" s="22">
        <v>25</v>
      </c>
      <c r="M39" s="22">
        <v>28</v>
      </c>
      <c r="N39" s="22">
        <v>28</v>
      </c>
      <c r="O39" s="22">
        <v>0</v>
      </c>
      <c r="P39" s="22">
        <v>8</v>
      </c>
      <c r="Q39" s="22" t="s">
        <v>0</v>
      </c>
      <c r="R39" s="22" t="s">
        <v>0</v>
      </c>
      <c r="S39" s="22" t="s">
        <v>0</v>
      </c>
      <c r="T39" s="22" t="s">
        <v>0</v>
      </c>
    </row>
    <row r="40" spans="2:20" ht="59.25" customHeight="1" thickTop="1" thickBot="1">
      <c r="B40" s="306" t="s">
        <v>276</v>
      </c>
      <c r="C40" s="307"/>
      <c r="D40" s="22">
        <v>18</v>
      </c>
      <c r="E40" s="22">
        <v>9</v>
      </c>
      <c r="F40" s="22">
        <v>7</v>
      </c>
      <c r="G40" s="22">
        <v>12</v>
      </c>
      <c r="H40" s="22">
        <v>4</v>
      </c>
      <c r="I40" s="22">
        <v>11</v>
      </c>
      <c r="J40" s="22">
        <v>7</v>
      </c>
      <c r="K40" s="22">
        <v>2</v>
      </c>
      <c r="L40" s="22">
        <v>24</v>
      </c>
      <c r="M40" s="22">
        <v>28</v>
      </c>
      <c r="N40" s="22">
        <v>0</v>
      </c>
      <c r="O40" s="22">
        <v>0</v>
      </c>
      <c r="P40" s="22">
        <v>0</v>
      </c>
      <c r="Q40" s="22" t="s">
        <v>0</v>
      </c>
      <c r="R40" s="22" t="s">
        <v>0</v>
      </c>
      <c r="S40" s="22" t="s">
        <v>0</v>
      </c>
      <c r="T40" s="22" t="s">
        <v>0</v>
      </c>
    </row>
    <row r="41" spans="2:20" ht="59.25" customHeight="1" thickTop="1" thickBot="1">
      <c r="B41" s="306" t="s">
        <v>106</v>
      </c>
      <c r="C41" s="307"/>
      <c r="D41" s="22" t="s">
        <v>0</v>
      </c>
      <c r="E41" s="22" t="s">
        <v>0</v>
      </c>
      <c r="F41" s="22">
        <v>4</v>
      </c>
      <c r="G41" s="22">
        <v>3</v>
      </c>
      <c r="H41" s="22">
        <v>2</v>
      </c>
      <c r="I41" s="22">
        <v>1</v>
      </c>
      <c r="J41" s="22">
        <v>2</v>
      </c>
      <c r="K41" s="22">
        <v>1</v>
      </c>
      <c r="L41" s="22">
        <v>1</v>
      </c>
      <c r="M41" s="22">
        <v>0</v>
      </c>
      <c r="N41" s="22">
        <v>1</v>
      </c>
      <c r="O41" s="22">
        <v>6</v>
      </c>
      <c r="P41" s="22">
        <v>0</v>
      </c>
      <c r="Q41" s="22" t="s">
        <v>0</v>
      </c>
      <c r="R41" s="22" t="s">
        <v>0</v>
      </c>
      <c r="S41" s="22" t="s">
        <v>0</v>
      </c>
      <c r="T41" s="22" t="s">
        <v>0</v>
      </c>
    </row>
    <row r="42" spans="2:20" ht="59.25" customHeight="1" thickTop="1" thickBot="1">
      <c r="B42" s="306" t="s">
        <v>107</v>
      </c>
      <c r="C42" s="307"/>
      <c r="D42" s="22" t="s">
        <v>0</v>
      </c>
      <c r="E42" s="22" t="s">
        <v>0</v>
      </c>
      <c r="F42" s="22">
        <v>6</v>
      </c>
      <c r="G42" s="22">
        <v>8</v>
      </c>
      <c r="H42" s="22">
        <v>1</v>
      </c>
      <c r="I42" s="22">
        <v>1</v>
      </c>
      <c r="J42" s="22">
        <v>1</v>
      </c>
      <c r="K42" s="22">
        <v>1</v>
      </c>
      <c r="L42" s="22">
        <v>2</v>
      </c>
      <c r="M42" s="22">
        <v>27</v>
      </c>
      <c r="N42" s="22">
        <v>6</v>
      </c>
      <c r="O42" s="22">
        <v>25</v>
      </c>
      <c r="P42" s="22">
        <v>1</v>
      </c>
      <c r="Q42" s="22" t="s">
        <v>0</v>
      </c>
      <c r="R42" s="22" t="s">
        <v>0</v>
      </c>
      <c r="S42" s="22" t="s">
        <v>0</v>
      </c>
      <c r="T42" s="22" t="s">
        <v>0</v>
      </c>
    </row>
    <row r="43" spans="2:20" ht="59.25" customHeight="1" thickTop="1" thickBot="1">
      <c r="B43" s="306" t="s">
        <v>277</v>
      </c>
      <c r="C43" s="307"/>
      <c r="D43" s="22" t="s">
        <v>0</v>
      </c>
      <c r="E43" s="22" t="s">
        <v>0</v>
      </c>
      <c r="F43" s="22" t="s">
        <v>0</v>
      </c>
      <c r="G43" s="22">
        <v>19</v>
      </c>
      <c r="H43" s="22">
        <v>21</v>
      </c>
      <c r="I43" s="22">
        <v>8</v>
      </c>
      <c r="J43" s="22">
        <v>16</v>
      </c>
      <c r="K43" s="22">
        <v>27</v>
      </c>
      <c r="L43" s="22">
        <v>57</v>
      </c>
      <c r="M43" s="22">
        <v>65</v>
      </c>
      <c r="N43" s="22">
        <v>0</v>
      </c>
      <c r="O43" s="22">
        <v>16</v>
      </c>
      <c r="P43" s="22">
        <v>23</v>
      </c>
      <c r="Q43" s="22" t="s">
        <v>0</v>
      </c>
      <c r="R43" s="22" t="s">
        <v>0</v>
      </c>
      <c r="S43" s="22" t="s">
        <v>0</v>
      </c>
      <c r="T43" s="22" t="s">
        <v>0</v>
      </c>
    </row>
    <row r="44" spans="2:20" ht="59.25" customHeight="1" thickTop="1" thickBot="1">
      <c r="B44" s="306" t="s">
        <v>111</v>
      </c>
      <c r="C44" s="307"/>
      <c r="D44" s="22" t="s">
        <v>0</v>
      </c>
      <c r="E44" s="22" t="s">
        <v>0</v>
      </c>
      <c r="F44" s="22" t="s">
        <v>0</v>
      </c>
      <c r="G44" s="22" t="s">
        <v>0</v>
      </c>
      <c r="H44" s="22" t="s">
        <v>0</v>
      </c>
      <c r="I44" s="22" t="s">
        <v>0</v>
      </c>
      <c r="J44" s="22" t="s">
        <v>0</v>
      </c>
      <c r="K44" s="22">
        <v>1</v>
      </c>
      <c r="L44" s="22">
        <v>2</v>
      </c>
      <c r="M44" s="22">
        <v>2</v>
      </c>
      <c r="N44" s="22">
        <v>6</v>
      </c>
      <c r="O44" s="22">
        <v>16</v>
      </c>
      <c r="P44" s="22">
        <v>6</v>
      </c>
      <c r="Q44" s="22" t="s">
        <v>0</v>
      </c>
      <c r="R44" s="22" t="s">
        <v>0</v>
      </c>
      <c r="S44" s="22" t="s">
        <v>0</v>
      </c>
      <c r="T44" s="22" t="s">
        <v>0</v>
      </c>
    </row>
    <row r="45" spans="2:20" ht="59.25" customHeight="1" thickTop="1" thickBot="1">
      <c r="B45" s="306" t="s">
        <v>1</v>
      </c>
      <c r="C45" s="307"/>
      <c r="D45" s="29">
        <f t="shared" ref="D45:T45" si="0">SUM(D14:D44)</f>
        <v>58</v>
      </c>
      <c r="E45" s="29">
        <f t="shared" si="0"/>
        <v>80</v>
      </c>
      <c r="F45" s="29">
        <f t="shared" si="0"/>
        <v>157</v>
      </c>
      <c r="G45" s="29">
        <f t="shared" si="0"/>
        <v>220</v>
      </c>
      <c r="H45" s="29">
        <f t="shared" si="0"/>
        <v>303</v>
      </c>
      <c r="I45" s="29">
        <f t="shared" si="0"/>
        <v>270</v>
      </c>
      <c r="J45" s="29">
        <f t="shared" si="0"/>
        <v>84</v>
      </c>
      <c r="K45" s="29">
        <f t="shared" si="0"/>
        <v>250</v>
      </c>
      <c r="L45" s="29">
        <f t="shared" si="0"/>
        <v>616</v>
      </c>
      <c r="M45" s="29">
        <f t="shared" si="0"/>
        <v>465</v>
      </c>
      <c r="N45" s="29">
        <f t="shared" si="0"/>
        <v>211</v>
      </c>
      <c r="O45" s="29">
        <f t="shared" si="0"/>
        <v>178</v>
      </c>
      <c r="P45" s="29">
        <f t="shared" si="0"/>
        <v>208</v>
      </c>
      <c r="Q45" s="29">
        <f t="shared" si="0"/>
        <v>214</v>
      </c>
      <c r="R45" s="29">
        <f t="shared" si="0"/>
        <v>160</v>
      </c>
      <c r="S45" s="29">
        <f t="shared" si="0"/>
        <v>112</v>
      </c>
      <c r="T45" s="29">
        <f t="shared" si="0"/>
        <v>146</v>
      </c>
    </row>
    <row r="46" spans="2:20" ht="15.75" thickTop="1"/>
    <row r="48" spans="2:20" ht="19.5">
      <c r="B48" s="150" t="s">
        <v>500</v>
      </c>
      <c r="C48" s="137"/>
      <c r="D48" s="137"/>
      <c r="E48" s="137"/>
      <c r="F48" s="137"/>
      <c r="G48" s="137"/>
      <c r="H48" s="137"/>
      <c r="I48" s="312" t="s">
        <v>497</v>
      </c>
      <c r="J48" s="312"/>
      <c r="K48" s="312"/>
      <c r="L48" s="312"/>
      <c r="M48" s="312"/>
      <c r="N48" s="312"/>
      <c r="O48" s="312"/>
      <c r="P48" s="312"/>
      <c r="Q48" s="312"/>
      <c r="R48" s="312"/>
    </row>
    <row r="49" spans="2:18" ht="19.5">
      <c r="B49" s="137"/>
      <c r="C49" s="137"/>
      <c r="D49" s="137"/>
      <c r="E49" s="137"/>
      <c r="F49" s="137"/>
      <c r="G49" s="137"/>
      <c r="H49" s="137"/>
      <c r="I49" s="312"/>
      <c r="J49" s="312"/>
      <c r="K49" s="312"/>
      <c r="L49" s="312"/>
      <c r="M49" s="312"/>
      <c r="N49" s="312"/>
      <c r="O49" s="312"/>
      <c r="P49" s="312"/>
      <c r="Q49" s="312"/>
      <c r="R49" s="312"/>
    </row>
  </sheetData>
  <mergeCells count="36">
    <mergeCell ref="B45:C45"/>
    <mergeCell ref="I48:R49"/>
    <mergeCell ref="B39:C39"/>
    <mergeCell ref="B40:C40"/>
    <mergeCell ref="B41:C41"/>
    <mergeCell ref="B42:C42"/>
    <mergeCell ref="B43:C43"/>
    <mergeCell ref="B44:C44"/>
    <mergeCell ref="B38:C38"/>
    <mergeCell ref="B23:C23"/>
    <mergeCell ref="B24:C24"/>
    <mergeCell ref="B25:C25"/>
    <mergeCell ref="B26:C26"/>
    <mergeCell ref="B27:C27"/>
    <mergeCell ref="B28:C28"/>
    <mergeCell ref="B29:C29"/>
    <mergeCell ref="B30:C30"/>
    <mergeCell ref="B31:C31"/>
    <mergeCell ref="B32:C32"/>
    <mergeCell ref="B37:C37"/>
    <mergeCell ref="B33:C33"/>
    <mergeCell ref="B34:C34"/>
    <mergeCell ref="B35:C35"/>
    <mergeCell ref="B36:C36"/>
    <mergeCell ref="B22:C22"/>
    <mergeCell ref="B11:S11"/>
    <mergeCell ref="B12:S12"/>
    <mergeCell ref="B13:C13"/>
    <mergeCell ref="B14:C14"/>
    <mergeCell ref="B15:C15"/>
    <mergeCell ref="B16:C16"/>
    <mergeCell ref="B17:C17"/>
    <mergeCell ref="B18:C18"/>
    <mergeCell ref="B19:C19"/>
    <mergeCell ref="B20:C20"/>
    <mergeCell ref="B21:C21"/>
  </mergeCells>
  <pageMargins left="0.7" right="0.7" top="0.75" bottom="0.75" header="0.3" footer="0.3"/>
  <pageSetup paperSize="9" orientation="portrait" r:id="rId1"/>
  <headerFooter>
    <oddFooter>&amp;C&amp;1#&amp;"Calibri"&amp;10&amp;K000000Internal - داخلي</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C7:L35"/>
  <sheetViews>
    <sheetView showGridLines="0" showRowColHeaders="0" rightToLeft="1" topLeftCell="B4" zoomScaleNormal="100" workbookViewId="0">
      <selection activeCell="I34" sqref="I34"/>
    </sheetView>
  </sheetViews>
  <sheetFormatPr defaultColWidth="8.85546875" defaultRowHeight="15"/>
  <cols>
    <col min="1" max="4" width="8.85546875" style="82"/>
    <col min="5" max="5" width="9.42578125" style="82" customWidth="1"/>
    <col min="6" max="6" width="10.42578125" style="82" bestFit="1" customWidth="1"/>
    <col min="7" max="8" width="11.42578125" style="82" customWidth="1"/>
    <col min="9" max="9" width="13.42578125" style="82" customWidth="1"/>
    <col min="10" max="10" width="11.5703125" style="82" customWidth="1"/>
    <col min="11" max="16384" width="8.85546875" style="82"/>
  </cols>
  <sheetData>
    <row r="7" spans="3:12" ht="26.25">
      <c r="D7" s="213" t="s">
        <v>368</v>
      </c>
      <c r="E7" s="213"/>
      <c r="F7" s="213"/>
      <c r="G7" s="213"/>
      <c r="H7" s="213"/>
      <c r="I7" s="213"/>
      <c r="J7" s="213"/>
      <c r="K7" s="213"/>
    </row>
    <row r="8" spans="3:12">
      <c r="D8" s="8"/>
      <c r="E8" s="214" t="s">
        <v>369</v>
      </c>
      <c r="F8" s="214"/>
      <c r="G8" s="214"/>
      <c r="H8" s="214"/>
      <c r="I8" s="214"/>
      <c r="J8" s="214"/>
      <c r="K8" s="34"/>
    </row>
    <row r="9" spans="3:12" ht="15.75" thickBot="1"/>
    <row r="10" spans="3:12" ht="61.5" thickTop="1" thickBot="1">
      <c r="E10" s="13" t="s">
        <v>72</v>
      </c>
      <c r="F10" s="13" t="s">
        <v>80</v>
      </c>
      <c r="G10" s="13" t="s">
        <v>250</v>
      </c>
      <c r="H10" s="13" t="s">
        <v>81</v>
      </c>
      <c r="I10" s="13" t="s">
        <v>82</v>
      </c>
      <c r="J10" s="105" t="s">
        <v>1</v>
      </c>
    </row>
    <row r="11" spans="3:12" ht="21.75" customHeight="1" thickTop="1" thickBot="1">
      <c r="E11" s="14" t="s">
        <v>286</v>
      </c>
      <c r="F11" s="16">
        <v>6.1</v>
      </c>
      <c r="G11" s="16">
        <v>4.2</v>
      </c>
      <c r="H11" s="16">
        <v>11.2</v>
      </c>
      <c r="I11" s="16">
        <v>12</v>
      </c>
      <c r="J11" s="99">
        <f t="shared" ref="J11:J25" si="0">SUM(F11:I11)</f>
        <v>33.5</v>
      </c>
      <c r="L11" s="59"/>
    </row>
    <row r="12" spans="3:12" s="8" customFormat="1" ht="21.75" customHeight="1" thickTop="1" thickBot="1">
      <c r="D12" s="82"/>
      <c r="E12" s="14">
        <v>2007</v>
      </c>
      <c r="F12" s="16">
        <v>9</v>
      </c>
      <c r="G12" s="16">
        <v>5.7</v>
      </c>
      <c r="H12" s="16">
        <v>6.2</v>
      </c>
      <c r="I12" s="16">
        <v>15</v>
      </c>
      <c r="J12" s="99">
        <f t="shared" si="0"/>
        <v>35.9</v>
      </c>
      <c r="K12" s="82"/>
    </row>
    <row r="13" spans="3:12" ht="21.75" customHeight="1" thickTop="1" thickBot="1">
      <c r="E13" s="14" t="s">
        <v>252</v>
      </c>
      <c r="F13" s="16">
        <v>12.1</v>
      </c>
      <c r="G13" s="16">
        <v>11</v>
      </c>
      <c r="H13" s="16">
        <v>6.7</v>
      </c>
      <c r="I13" s="16">
        <v>28.6</v>
      </c>
      <c r="J13" s="99">
        <f t="shared" si="0"/>
        <v>58.400000000000006</v>
      </c>
    </row>
    <row r="14" spans="3:12" ht="15.75" customHeight="1" thickTop="1" thickBot="1">
      <c r="E14" s="14" t="s">
        <v>253</v>
      </c>
      <c r="F14" s="16">
        <v>3.1</v>
      </c>
      <c r="G14" s="16">
        <v>2.7</v>
      </c>
      <c r="H14" s="16">
        <v>1</v>
      </c>
      <c r="I14" s="16">
        <v>6.1</v>
      </c>
      <c r="J14" s="99">
        <f t="shared" si="0"/>
        <v>12.9</v>
      </c>
    </row>
    <row r="15" spans="3:12" ht="18" customHeight="1" thickTop="1" thickBot="1">
      <c r="C15" s="63"/>
      <c r="E15" s="14" t="s">
        <v>254</v>
      </c>
      <c r="F15" s="16">
        <v>2.1</v>
      </c>
      <c r="G15" s="16">
        <v>2</v>
      </c>
      <c r="H15" s="16">
        <v>0.8</v>
      </c>
      <c r="I15" s="16">
        <v>5.3</v>
      </c>
      <c r="J15" s="99">
        <f t="shared" si="0"/>
        <v>10.199999999999999</v>
      </c>
      <c r="L15" s="21"/>
    </row>
    <row r="16" spans="3:12" ht="18" customHeight="1" thickTop="1" thickBot="1">
      <c r="C16" s="63"/>
      <c r="E16" s="14" t="s">
        <v>255</v>
      </c>
      <c r="F16" s="16">
        <v>0.6</v>
      </c>
      <c r="G16" s="16">
        <v>0.9</v>
      </c>
      <c r="H16" s="16">
        <v>0.2</v>
      </c>
      <c r="I16" s="16">
        <v>1.3</v>
      </c>
      <c r="J16" s="99">
        <f t="shared" si="0"/>
        <v>3</v>
      </c>
      <c r="L16" s="21"/>
    </row>
    <row r="17" spans="3:12" ht="18" customHeight="1" thickTop="1" thickBot="1">
      <c r="C17" s="63"/>
      <c r="E17" s="14" t="s">
        <v>256</v>
      </c>
      <c r="F17" s="16">
        <v>1.4</v>
      </c>
      <c r="G17" s="16">
        <v>2.4</v>
      </c>
      <c r="H17" s="16">
        <v>1</v>
      </c>
      <c r="I17" s="16">
        <v>6.4</v>
      </c>
      <c r="J17" s="99">
        <f t="shared" si="0"/>
        <v>11.2</v>
      </c>
      <c r="L17" s="21"/>
    </row>
    <row r="18" spans="3:12" ht="18" customHeight="1" thickTop="1" thickBot="1">
      <c r="C18" s="63"/>
      <c r="E18" s="14" t="s">
        <v>257</v>
      </c>
      <c r="F18" s="16">
        <v>0.9</v>
      </c>
      <c r="G18" s="16">
        <v>2</v>
      </c>
      <c r="H18" s="16">
        <v>1.1000000000000001</v>
      </c>
      <c r="I18" s="16">
        <v>6.2</v>
      </c>
      <c r="J18" s="99">
        <f t="shared" si="0"/>
        <v>10.199999999999999</v>
      </c>
      <c r="L18" s="21"/>
    </row>
    <row r="19" spans="3:12" ht="18" customHeight="1" thickTop="1" thickBot="1">
      <c r="C19" s="63"/>
      <c r="E19" s="14" t="s">
        <v>258</v>
      </c>
      <c r="F19" s="16">
        <v>1.1000000000000001</v>
      </c>
      <c r="G19" s="16">
        <v>2.5</v>
      </c>
      <c r="H19" s="16">
        <v>1</v>
      </c>
      <c r="I19" s="16">
        <v>6.5</v>
      </c>
      <c r="J19" s="99">
        <f t="shared" si="0"/>
        <v>11.1</v>
      </c>
      <c r="L19" s="21"/>
    </row>
    <row r="20" spans="3:12" ht="18" customHeight="1" thickTop="1" thickBot="1">
      <c r="C20" s="63"/>
      <c r="E20" s="14" t="s">
        <v>259</v>
      </c>
      <c r="F20" s="16">
        <v>0.5</v>
      </c>
      <c r="G20" s="16">
        <f>1.2+0.3</f>
        <v>1.5</v>
      </c>
      <c r="H20" s="16">
        <v>0.4</v>
      </c>
      <c r="I20" s="16">
        <v>3</v>
      </c>
      <c r="J20" s="99">
        <f t="shared" si="0"/>
        <v>5.4</v>
      </c>
      <c r="L20" s="21"/>
    </row>
    <row r="21" spans="3:12" ht="18" customHeight="1" thickTop="1" thickBot="1">
      <c r="C21" s="63"/>
      <c r="E21" s="14" t="s">
        <v>260</v>
      </c>
      <c r="F21" s="16">
        <v>0.2</v>
      </c>
      <c r="G21" s="16">
        <v>0.3</v>
      </c>
      <c r="H21" s="16">
        <v>0.1</v>
      </c>
      <c r="I21" s="16">
        <v>0.9</v>
      </c>
      <c r="J21" s="99">
        <f t="shared" si="0"/>
        <v>1.5</v>
      </c>
      <c r="L21" s="21"/>
    </row>
    <row r="22" spans="3:12" ht="18" customHeight="1" thickTop="1" thickBot="1">
      <c r="C22" s="63"/>
      <c r="E22" s="14" t="s">
        <v>261</v>
      </c>
      <c r="F22" s="16">
        <v>0.01</v>
      </c>
      <c r="G22" s="16">
        <v>0.01</v>
      </c>
      <c r="H22" s="16">
        <v>0</v>
      </c>
      <c r="I22" s="16">
        <v>0.02</v>
      </c>
      <c r="J22" s="99">
        <f t="shared" si="0"/>
        <v>0.04</v>
      </c>
      <c r="L22" s="21"/>
    </row>
    <row r="23" spans="3:12" ht="18" customHeight="1" thickTop="1" thickBot="1">
      <c r="C23" s="63"/>
      <c r="E23" s="14" t="s">
        <v>262</v>
      </c>
      <c r="F23" s="16">
        <v>0.04</v>
      </c>
      <c r="G23" s="16">
        <v>0.03</v>
      </c>
      <c r="H23" s="16">
        <v>0</v>
      </c>
      <c r="I23" s="16">
        <v>0.03</v>
      </c>
      <c r="J23" s="99">
        <f t="shared" si="0"/>
        <v>0.1</v>
      </c>
      <c r="L23" s="21"/>
    </row>
    <row r="24" spans="3:12" ht="18" customHeight="1" thickTop="1" thickBot="1">
      <c r="C24" s="63"/>
      <c r="E24" s="14" t="s">
        <v>263</v>
      </c>
      <c r="F24" s="16">
        <v>0.1</v>
      </c>
      <c r="G24" s="16">
        <v>1.46</v>
      </c>
      <c r="H24" s="16">
        <v>1.73</v>
      </c>
      <c r="I24" s="16">
        <v>1.86</v>
      </c>
      <c r="J24" s="99">
        <f t="shared" si="0"/>
        <v>5.15</v>
      </c>
      <c r="L24" s="58"/>
    </row>
    <row r="25" spans="3:12" ht="18" customHeight="1" thickTop="1" thickBot="1">
      <c r="C25" s="63"/>
      <c r="E25" s="14" t="s">
        <v>84</v>
      </c>
      <c r="F25" s="16">
        <f>126.949/1000</f>
        <v>0.12694900000000001</v>
      </c>
      <c r="G25" s="16">
        <f>323.043/1000</f>
        <v>0.32304300000000002</v>
      </c>
      <c r="H25" s="16">
        <f>176.25/1000</f>
        <v>0.17624999999999999</v>
      </c>
      <c r="I25" s="16">
        <f>189.149/1000</f>
        <v>0.18914900000000001</v>
      </c>
      <c r="J25" s="99">
        <f t="shared" si="0"/>
        <v>0.81539100000000009</v>
      </c>
      <c r="L25" s="21"/>
    </row>
    <row r="26" spans="3:12" ht="18" customHeight="1" thickTop="1" thickBot="1">
      <c r="C26" s="63"/>
      <c r="E26" s="106" t="s">
        <v>288</v>
      </c>
      <c r="F26" s="16">
        <v>0.508266</v>
      </c>
      <c r="G26" s="16">
        <v>2.3053590000000002</v>
      </c>
      <c r="H26" s="16">
        <v>1.289482</v>
      </c>
      <c r="I26" s="16">
        <v>0.59783500000000001</v>
      </c>
      <c r="J26" s="99">
        <f>SUM(F26:I26)</f>
        <v>4.7009419999999995</v>
      </c>
      <c r="L26" s="21"/>
    </row>
    <row r="27" spans="3:12" ht="18" customHeight="1" thickTop="1" thickBot="1">
      <c r="C27" s="63"/>
      <c r="E27" s="106" t="s">
        <v>370</v>
      </c>
      <c r="F27" s="16">
        <v>2.044</v>
      </c>
      <c r="G27" s="16">
        <v>7.3040000000000003</v>
      </c>
      <c r="H27" s="16">
        <v>0.16300000000000001</v>
      </c>
      <c r="I27" s="16">
        <v>0.66400000000000003</v>
      </c>
      <c r="J27" s="99">
        <f>SUM(F27:I27)</f>
        <v>10.175000000000001</v>
      </c>
      <c r="L27" s="21"/>
    </row>
    <row r="28" spans="3:12" ht="18" customHeight="1" thickTop="1" thickBot="1">
      <c r="C28" s="63"/>
      <c r="E28" s="106">
        <v>2023</v>
      </c>
      <c r="F28" s="16">
        <v>1.3664000000000001E-2</v>
      </c>
      <c r="G28" s="16">
        <v>3.5863990000000001</v>
      </c>
      <c r="H28" s="16">
        <v>5.1545000000000001E-2</v>
      </c>
      <c r="I28" s="16">
        <v>0.165324</v>
      </c>
      <c r="J28" s="99">
        <f>SUM(F28:I28)</f>
        <v>3.816932</v>
      </c>
    </row>
    <row r="29" spans="3:12" ht="18" customHeight="1" thickTop="1">
      <c r="C29" s="63"/>
      <c r="F29" s="4"/>
      <c r="G29" s="4"/>
      <c r="H29" s="4"/>
      <c r="I29" s="4"/>
      <c r="J29" s="4"/>
    </row>
    <row r="30" spans="3:12" ht="18" customHeight="1">
      <c r="C30" s="63"/>
      <c r="F30" s="4"/>
      <c r="G30" s="4"/>
      <c r="H30" s="4"/>
      <c r="I30" s="4"/>
      <c r="J30" s="4"/>
      <c r="K30" s="4"/>
    </row>
    <row r="31" spans="3:12">
      <c r="F31" s="3"/>
    </row>
    <row r="32" spans="3:12">
      <c r="F32" s="3"/>
      <c r="G32" s="3"/>
      <c r="H32" s="3"/>
      <c r="I32" s="3"/>
    </row>
    <row r="33" spans="6:11">
      <c r="F33" s="107"/>
      <c r="G33" s="107"/>
      <c r="H33" s="107"/>
      <c r="I33" s="107"/>
    </row>
    <row r="34" spans="6:11">
      <c r="F34" s="4"/>
      <c r="G34" s="4"/>
      <c r="H34" s="4"/>
      <c r="I34" s="4"/>
      <c r="J34" s="4"/>
      <c r="K34" s="4"/>
    </row>
    <row r="35" spans="6:11">
      <c r="F35" s="3"/>
    </row>
  </sheetData>
  <mergeCells count="2">
    <mergeCell ref="D7:K7"/>
    <mergeCell ref="E8:J8"/>
  </mergeCells>
  <pageMargins left="0.7" right="0.7" top="0.75" bottom="0.75" header="0.3" footer="0.3"/>
  <pageSetup paperSize="9" orientation="portrait" r:id="rId1"/>
  <headerFooter>
    <oddFooter>&amp;C&amp;1#&amp;"Calibri"&amp;10&amp;K000000Internal - داخلي</oddFooter>
  </headerFooter>
  <ignoredErrors>
    <ignoredError sqref="J28 J12"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D11:L36"/>
  <sheetViews>
    <sheetView showGridLines="0" showRowColHeaders="0" rightToLeft="1" topLeftCell="A4" zoomScale="80" zoomScaleNormal="80" workbookViewId="0">
      <selection activeCell="I32" sqref="I32"/>
    </sheetView>
  </sheetViews>
  <sheetFormatPr defaultColWidth="8.85546875" defaultRowHeight="15"/>
  <cols>
    <col min="1" max="4" width="8.85546875" style="82"/>
    <col min="5" max="5" width="9.42578125" style="82" customWidth="1"/>
    <col min="6" max="6" width="10.42578125" style="82" customWidth="1"/>
    <col min="7" max="7" width="11.140625" style="82" customWidth="1"/>
    <col min="8" max="8" width="10" style="82" customWidth="1"/>
    <col min="9" max="9" width="8.85546875" style="82"/>
    <col min="10" max="10" width="16.85546875" style="82" bestFit="1" customWidth="1"/>
    <col min="11" max="16384" width="8.85546875" style="82"/>
  </cols>
  <sheetData>
    <row r="11" spans="4:12" ht="25.7" customHeight="1">
      <c r="D11" s="213" t="s">
        <v>371</v>
      </c>
      <c r="E11" s="213"/>
      <c r="F11" s="213"/>
      <c r="G11" s="213"/>
      <c r="H11" s="213"/>
      <c r="I11" s="213"/>
      <c r="J11" s="213"/>
      <c r="K11" s="213"/>
      <c r="L11" s="108"/>
    </row>
    <row r="12" spans="4:12" ht="31.5" customHeight="1">
      <c r="D12" s="214" t="s">
        <v>372</v>
      </c>
      <c r="E12" s="214"/>
      <c r="F12" s="214"/>
      <c r="G12" s="214"/>
      <c r="H12" s="214"/>
      <c r="I12" s="214"/>
      <c r="J12" s="214"/>
      <c r="K12" s="214"/>
      <c r="L12" s="34"/>
    </row>
    <row r="13" spans="4:12" ht="9.75" customHeight="1" thickBot="1"/>
    <row r="14" spans="4:12" ht="61.5" thickTop="1" thickBot="1">
      <c r="E14" s="13" t="s">
        <v>72</v>
      </c>
      <c r="F14" s="13" t="s">
        <v>80</v>
      </c>
      <c r="G14" s="13" t="s">
        <v>250</v>
      </c>
      <c r="H14" s="13" t="s">
        <v>81</v>
      </c>
      <c r="I14" s="13" t="s">
        <v>82</v>
      </c>
      <c r="J14" s="105" t="s">
        <v>1</v>
      </c>
    </row>
    <row r="15" spans="4:12" ht="18" customHeight="1" thickTop="1" thickBot="1">
      <c r="E15" s="14" t="s">
        <v>286</v>
      </c>
      <c r="F15" s="16">
        <v>5.5</v>
      </c>
      <c r="G15" s="16">
        <v>3.6</v>
      </c>
      <c r="H15" s="16">
        <v>12</v>
      </c>
      <c r="I15" s="16">
        <v>9.3000000000000007</v>
      </c>
      <c r="J15" s="99">
        <f>SUM(F15:I15)</f>
        <v>30.400000000000002</v>
      </c>
      <c r="L15" s="2"/>
    </row>
    <row r="16" spans="4:12" ht="18" customHeight="1" thickTop="1" thickBot="1">
      <c r="E16" s="14" t="s">
        <v>251</v>
      </c>
      <c r="F16" s="16">
        <v>8.3000000000000007</v>
      </c>
      <c r="G16" s="16">
        <v>7.7</v>
      </c>
      <c r="H16" s="16">
        <v>49.4</v>
      </c>
      <c r="I16" s="16">
        <v>13.1</v>
      </c>
      <c r="J16" s="99">
        <f t="shared" ref="J16:J30" si="0">SUM(F16:I16)</f>
        <v>78.5</v>
      </c>
      <c r="L16" s="2"/>
    </row>
    <row r="17" spans="5:12" ht="18" customHeight="1" thickTop="1" thickBot="1">
      <c r="E17" s="14" t="s">
        <v>252</v>
      </c>
      <c r="F17" s="16">
        <v>14.4</v>
      </c>
      <c r="G17" s="16">
        <v>17.399999999999999</v>
      </c>
      <c r="H17" s="16">
        <v>18.7</v>
      </c>
      <c r="I17" s="16">
        <v>30.8</v>
      </c>
      <c r="J17" s="99">
        <f t="shared" si="0"/>
        <v>81.3</v>
      </c>
      <c r="L17" s="2"/>
    </row>
    <row r="18" spans="5:12" ht="18" customHeight="1" thickTop="1" thickBot="1">
      <c r="E18" s="14" t="s">
        <v>253</v>
      </c>
      <c r="F18" s="16">
        <v>1.8</v>
      </c>
      <c r="G18" s="16">
        <v>1.7</v>
      </c>
      <c r="H18" s="16">
        <v>0.6</v>
      </c>
      <c r="I18" s="16">
        <v>3.2</v>
      </c>
      <c r="J18" s="99">
        <f t="shared" si="0"/>
        <v>7.3</v>
      </c>
      <c r="L18" s="2"/>
    </row>
    <row r="19" spans="5:12" ht="18" customHeight="1" thickTop="1" thickBot="1">
      <c r="E19" s="14" t="s">
        <v>254</v>
      </c>
      <c r="F19" s="16">
        <v>1.4</v>
      </c>
      <c r="G19" s="16">
        <v>1.6</v>
      </c>
      <c r="H19" s="16">
        <v>0.7</v>
      </c>
      <c r="I19" s="16">
        <v>3</v>
      </c>
      <c r="J19" s="99">
        <f t="shared" si="0"/>
        <v>6.7</v>
      </c>
      <c r="L19" s="2"/>
    </row>
    <row r="20" spans="5:12" ht="18" customHeight="1" thickTop="1" thickBot="1">
      <c r="E20" s="14" t="s">
        <v>255</v>
      </c>
      <c r="F20" s="16">
        <v>0.5</v>
      </c>
      <c r="G20" s="16">
        <v>1.1000000000000001</v>
      </c>
      <c r="H20" s="16">
        <v>0.4</v>
      </c>
      <c r="I20" s="16">
        <v>1</v>
      </c>
      <c r="J20" s="99">
        <f t="shared" si="0"/>
        <v>3</v>
      </c>
      <c r="L20" s="2"/>
    </row>
    <row r="21" spans="5:12" ht="18" customHeight="1" thickTop="1" thickBot="1">
      <c r="E21" s="14" t="s">
        <v>256</v>
      </c>
      <c r="F21" s="16">
        <v>1.2</v>
      </c>
      <c r="G21" s="16">
        <v>3.5</v>
      </c>
      <c r="H21" s="16">
        <v>1.7</v>
      </c>
      <c r="I21" s="16">
        <v>4.5999999999999996</v>
      </c>
      <c r="J21" s="99">
        <f t="shared" si="0"/>
        <v>11</v>
      </c>
      <c r="L21" s="2"/>
    </row>
    <row r="22" spans="5:12" ht="18" customHeight="1" thickTop="1" thickBot="1">
      <c r="E22" s="14" t="s">
        <v>257</v>
      </c>
      <c r="F22" s="16">
        <v>0.6</v>
      </c>
      <c r="G22" s="16">
        <v>1.7</v>
      </c>
      <c r="H22" s="16">
        <v>0.8</v>
      </c>
      <c r="I22" s="16">
        <v>3.5</v>
      </c>
      <c r="J22" s="99">
        <f t="shared" si="0"/>
        <v>6.6</v>
      </c>
      <c r="L22" s="2"/>
    </row>
    <row r="23" spans="5:12" ht="18" customHeight="1" thickTop="1" thickBot="1">
      <c r="E23" s="14" t="s">
        <v>258</v>
      </c>
      <c r="F23" s="16">
        <v>4.2</v>
      </c>
      <c r="G23" s="16">
        <v>37.5</v>
      </c>
      <c r="H23" s="16">
        <v>269.5</v>
      </c>
      <c r="I23" s="16">
        <v>6.6</v>
      </c>
      <c r="J23" s="99">
        <f t="shared" si="0"/>
        <v>317.8</v>
      </c>
      <c r="L23" s="2"/>
    </row>
    <row r="24" spans="5:12" ht="18" customHeight="1" thickTop="1" thickBot="1">
      <c r="E24" s="14" t="s">
        <v>259</v>
      </c>
      <c r="F24" s="16">
        <v>0.7</v>
      </c>
      <c r="G24" s="16">
        <v>2.5999999999999996</v>
      </c>
      <c r="H24" s="16">
        <v>1.1000000000000001</v>
      </c>
      <c r="I24" s="16">
        <v>2.2999999999999998</v>
      </c>
      <c r="J24" s="99">
        <f t="shared" si="0"/>
        <v>6.7</v>
      </c>
      <c r="L24" s="2"/>
    </row>
    <row r="25" spans="5:12" ht="18" customHeight="1" thickTop="1" thickBot="1">
      <c r="E25" s="14" t="s">
        <v>260</v>
      </c>
      <c r="F25" s="16">
        <v>0.3</v>
      </c>
      <c r="G25" s="16">
        <v>1</v>
      </c>
      <c r="H25" s="16">
        <v>0.7</v>
      </c>
      <c r="I25" s="16">
        <v>0.7</v>
      </c>
      <c r="J25" s="99">
        <f t="shared" si="0"/>
        <v>2.7</v>
      </c>
      <c r="L25" s="2"/>
    </row>
    <row r="26" spans="5:12" ht="18" customHeight="1" thickTop="1" thickBot="1">
      <c r="E26" s="14" t="s">
        <v>261</v>
      </c>
      <c r="F26" s="16">
        <v>0.01</v>
      </c>
      <c r="G26" s="16">
        <v>0.05</v>
      </c>
      <c r="H26" s="16">
        <v>0.03</v>
      </c>
      <c r="I26" s="16">
        <v>0.03</v>
      </c>
      <c r="J26" s="99">
        <f t="shared" si="0"/>
        <v>0.12</v>
      </c>
      <c r="L26" s="2"/>
    </row>
    <row r="27" spans="5:12" ht="18" customHeight="1" thickTop="1" thickBot="1">
      <c r="E27" s="14" t="s">
        <v>262</v>
      </c>
      <c r="F27" s="16">
        <v>0.05</v>
      </c>
      <c r="G27" s="16">
        <v>0.16</v>
      </c>
      <c r="H27" s="16">
        <v>0.03</v>
      </c>
      <c r="I27" s="16">
        <v>0.04</v>
      </c>
      <c r="J27" s="99">
        <f t="shared" si="0"/>
        <v>0.28000000000000003</v>
      </c>
      <c r="L27" s="2"/>
    </row>
    <row r="28" spans="5:12" ht="18" customHeight="1" thickTop="1" thickBot="1">
      <c r="E28" s="14" t="s">
        <v>263</v>
      </c>
      <c r="F28" s="16">
        <v>0.83799999999999997</v>
      </c>
      <c r="G28" s="16">
        <v>18.064</v>
      </c>
      <c r="H28" s="16">
        <v>20.963999999999999</v>
      </c>
      <c r="I28" s="16">
        <v>9.8290000000000006</v>
      </c>
      <c r="J28" s="99">
        <f t="shared" si="0"/>
        <v>49.695</v>
      </c>
    </row>
    <row r="29" spans="5:12" ht="18" customHeight="1" thickTop="1" thickBot="1">
      <c r="E29" s="14" t="s">
        <v>84</v>
      </c>
      <c r="F29" s="16">
        <v>0.90267259999999994</v>
      </c>
      <c r="G29" s="16">
        <v>2.8522313800000001</v>
      </c>
      <c r="H29" s="16">
        <v>1.4842713199999999</v>
      </c>
      <c r="I29" s="16">
        <v>0.84964808000000003</v>
      </c>
      <c r="J29" s="99">
        <f t="shared" si="0"/>
        <v>6.0888233799999991</v>
      </c>
    </row>
    <row r="30" spans="5:12" ht="18" customHeight="1" thickTop="1" thickBot="1">
      <c r="E30" s="106" t="s">
        <v>288</v>
      </c>
      <c r="F30" s="16">
        <v>3.5</v>
      </c>
      <c r="G30" s="16">
        <v>16.315000000000001</v>
      </c>
      <c r="H30" s="16">
        <v>9.5329999999999995</v>
      </c>
      <c r="I30" s="16">
        <v>2.3239999999999998</v>
      </c>
      <c r="J30" s="99">
        <f t="shared" si="0"/>
        <v>31.671999999999997</v>
      </c>
    </row>
    <row r="31" spans="5:12" ht="16.5" thickTop="1" thickBot="1">
      <c r="E31" s="106" t="s">
        <v>370</v>
      </c>
      <c r="F31" s="16">
        <v>7.1441269431999999</v>
      </c>
      <c r="G31" s="16">
        <v>37.080884044000001</v>
      </c>
      <c r="H31" s="16">
        <v>7.5797447200000008</v>
      </c>
      <c r="I31" s="16">
        <v>3.6815896808000002</v>
      </c>
      <c r="J31" s="99">
        <f>SUM(F31:I31)</f>
        <v>55.486345388000004</v>
      </c>
    </row>
    <row r="32" spans="5:12" ht="16.5" thickTop="1" thickBot="1">
      <c r="E32" s="106">
        <v>2023</v>
      </c>
      <c r="F32" s="16">
        <v>0.49130000000000001</v>
      </c>
      <c r="G32" s="16">
        <v>10.579000000000001</v>
      </c>
      <c r="H32" s="174">
        <v>1.7735000000000001</v>
      </c>
      <c r="I32" s="16">
        <v>3.4299999999999997E-2</v>
      </c>
      <c r="J32" s="99">
        <f>SUM(F32:I32)</f>
        <v>12.878100000000002</v>
      </c>
    </row>
    <row r="33" spans="6:10" ht="15.75" thickTop="1"/>
    <row r="35" spans="6:10">
      <c r="F35" s="175"/>
      <c r="G35" s="175"/>
      <c r="H35" s="175"/>
      <c r="I35" s="175"/>
      <c r="J35" s="80"/>
    </row>
    <row r="36" spans="6:10">
      <c r="F36" s="176"/>
      <c r="G36" s="176"/>
      <c r="H36" s="176"/>
      <c r="I36" s="176"/>
      <c r="J36" s="177"/>
    </row>
  </sheetData>
  <mergeCells count="2">
    <mergeCell ref="D11:K11"/>
    <mergeCell ref="D12:K12"/>
  </mergeCells>
  <pageMargins left="0.7" right="0.7" top="0.75" bottom="0.75" header="0.3" footer="0.3"/>
  <pageSetup paperSize="9" orientation="portrait" r:id="rId1"/>
  <headerFooter>
    <oddFooter>&amp;C&amp;1#&amp;"Calibri"&amp;10&amp;K000000Internal - داخلي</oddFooter>
  </headerFooter>
  <ignoredErrors>
    <ignoredError sqref="J32"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sheetPr>
  <dimension ref="C10:Q32"/>
  <sheetViews>
    <sheetView showGridLines="0" showRowColHeaders="0" rightToLeft="1" topLeftCell="B4" zoomScale="80" zoomScaleNormal="80" workbookViewId="0">
      <selection activeCell="G25" sqref="G25"/>
    </sheetView>
  </sheetViews>
  <sheetFormatPr defaultColWidth="8.85546875" defaultRowHeight="15"/>
  <cols>
    <col min="1" max="1" width="8.85546875" style="42"/>
    <col min="2" max="2" width="23.42578125" style="42" customWidth="1"/>
    <col min="3" max="4" width="9.42578125" style="42" customWidth="1"/>
    <col min="5" max="5" width="12.5703125" style="42" customWidth="1"/>
    <col min="6" max="6" width="12.42578125" style="42" customWidth="1"/>
    <col min="7" max="7" width="14.85546875" style="42" customWidth="1"/>
    <col min="8" max="8" width="14.42578125" style="42" customWidth="1"/>
    <col min="9" max="9" width="12.42578125" style="42" customWidth="1"/>
    <col min="10" max="17" width="9.42578125" style="42" customWidth="1"/>
    <col min="18" max="16384" width="8.85546875" style="42"/>
  </cols>
  <sheetData>
    <row r="10" spans="3:17" ht="26.25" customHeight="1">
      <c r="I10" s="109"/>
    </row>
    <row r="11" spans="3:17" ht="46.5" customHeight="1">
      <c r="C11" s="213" t="s">
        <v>373</v>
      </c>
      <c r="D11" s="213"/>
      <c r="E11" s="213"/>
      <c r="F11" s="213"/>
      <c r="G11" s="213"/>
      <c r="H11" s="213"/>
      <c r="I11" s="213"/>
      <c r="J11" s="213"/>
      <c r="K11" s="160"/>
    </row>
    <row r="12" spans="3:17" ht="27" customHeight="1" thickBot="1">
      <c r="C12" s="214" t="s">
        <v>374</v>
      </c>
      <c r="D12" s="214"/>
      <c r="E12" s="214"/>
      <c r="F12" s="214"/>
      <c r="G12" s="214"/>
      <c r="H12" s="214"/>
      <c r="I12" s="214"/>
      <c r="J12" s="214"/>
      <c r="K12" s="160"/>
    </row>
    <row r="13" spans="3:17" ht="76.5" thickTop="1" thickBot="1">
      <c r="E13" s="163" t="s">
        <v>199</v>
      </c>
      <c r="F13" s="163" t="s">
        <v>299</v>
      </c>
      <c r="G13" s="163" t="s">
        <v>300</v>
      </c>
      <c r="H13" s="163" t="s">
        <v>198</v>
      </c>
      <c r="I13" s="111" t="s">
        <v>1</v>
      </c>
    </row>
    <row r="14" spans="3:17" ht="16.5" thickTop="1" thickBot="1">
      <c r="E14" s="112" t="s">
        <v>253</v>
      </c>
      <c r="F14" s="60">
        <v>356</v>
      </c>
      <c r="G14" s="60">
        <v>606</v>
      </c>
      <c r="H14" s="60">
        <v>146</v>
      </c>
      <c r="I14" s="25">
        <f t="shared" ref="I14:I28" si="0">SUM(F14:H14)</f>
        <v>1108</v>
      </c>
      <c r="J14" s="47"/>
      <c r="K14" s="47"/>
      <c r="L14" s="47"/>
      <c r="M14" s="47"/>
      <c r="N14" s="47"/>
      <c r="O14" s="47"/>
      <c r="P14" s="47"/>
      <c r="Q14" s="47"/>
    </row>
    <row r="15" spans="3:17" ht="20.25" customHeight="1" thickTop="1" thickBot="1">
      <c r="E15" s="112" t="s">
        <v>254</v>
      </c>
      <c r="F15" s="60">
        <v>598</v>
      </c>
      <c r="G15" s="60">
        <v>465</v>
      </c>
      <c r="H15" s="60">
        <v>142</v>
      </c>
      <c r="I15" s="25">
        <f t="shared" si="0"/>
        <v>1205</v>
      </c>
    </row>
    <row r="16" spans="3:17" ht="16.5" thickTop="1" thickBot="1">
      <c r="E16" s="112" t="s">
        <v>255</v>
      </c>
      <c r="F16" s="60">
        <v>608</v>
      </c>
      <c r="G16" s="60">
        <v>505</v>
      </c>
      <c r="H16" s="60">
        <v>141</v>
      </c>
      <c r="I16" s="25">
        <f t="shared" si="0"/>
        <v>1254</v>
      </c>
    </row>
    <row r="17" spans="4:10" ht="16.5" thickTop="1" thickBot="1">
      <c r="E17" s="112" t="s">
        <v>256</v>
      </c>
      <c r="F17" s="60">
        <v>536</v>
      </c>
      <c r="G17" s="60">
        <v>620</v>
      </c>
      <c r="H17" s="60">
        <v>141</v>
      </c>
      <c r="I17" s="25">
        <f t="shared" si="0"/>
        <v>1297</v>
      </c>
    </row>
    <row r="18" spans="4:10" ht="16.5" thickTop="1" thickBot="1">
      <c r="E18" s="112" t="s">
        <v>257</v>
      </c>
      <c r="F18" s="60">
        <v>531</v>
      </c>
      <c r="G18" s="60">
        <v>674</v>
      </c>
      <c r="H18" s="60">
        <v>136</v>
      </c>
      <c r="I18" s="25">
        <f t="shared" si="0"/>
        <v>1341</v>
      </c>
    </row>
    <row r="19" spans="4:10" ht="16.5" thickTop="1" thickBot="1">
      <c r="E19" s="112" t="s">
        <v>258</v>
      </c>
      <c r="F19" s="60">
        <v>574</v>
      </c>
      <c r="G19" s="60">
        <v>687</v>
      </c>
      <c r="H19" s="60">
        <v>145</v>
      </c>
      <c r="I19" s="25">
        <f t="shared" si="0"/>
        <v>1406</v>
      </c>
    </row>
    <row r="20" spans="4:10" ht="16.5" thickTop="1" thickBot="1">
      <c r="E20" s="112" t="s">
        <v>259</v>
      </c>
      <c r="F20" s="60">
        <v>579</v>
      </c>
      <c r="G20" s="60">
        <v>719</v>
      </c>
      <c r="H20" s="60">
        <v>139</v>
      </c>
      <c r="I20" s="25">
        <f t="shared" si="0"/>
        <v>1437</v>
      </c>
    </row>
    <row r="21" spans="4:10" ht="16.5" customHeight="1" thickTop="1" thickBot="1">
      <c r="E21" s="112" t="s">
        <v>260</v>
      </c>
      <c r="F21" s="60">
        <v>578</v>
      </c>
      <c r="G21" s="60">
        <v>722</v>
      </c>
      <c r="H21" s="60">
        <v>140</v>
      </c>
      <c r="I21" s="25">
        <f t="shared" si="0"/>
        <v>1440</v>
      </c>
    </row>
    <row r="22" spans="4:10" ht="16.5" thickTop="1" thickBot="1">
      <c r="E22" s="112" t="s">
        <v>261</v>
      </c>
      <c r="F22" s="60">
        <v>572</v>
      </c>
      <c r="G22" s="60">
        <v>682</v>
      </c>
      <c r="H22" s="60">
        <v>136</v>
      </c>
      <c r="I22" s="25">
        <f t="shared" si="0"/>
        <v>1390</v>
      </c>
    </row>
    <row r="23" spans="4:10" ht="16.5" thickTop="1" thickBot="1">
      <c r="E23" s="112" t="s">
        <v>262</v>
      </c>
      <c r="F23" s="60">
        <v>648</v>
      </c>
      <c r="G23" s="60">
        <v>705</v>
      </c>
      <c r="H23" s="60">
        <v>151</v>
      </c>
      <c r="I23" s="25">
        <f t="shared" si="0"/>
        <v>1504</v>
      </c>
    </row>
    <row r="24" spans="4:10" ht="16.5" thickTop="1" thickBot="1">
      <c r="E24" s="112" t="s">
        <v>263</v>
      </c>
      <c r="F24" s="60">
        <v>651</v>
      </c>
      <c r="G24" s="60">
        <v>708</v>
      </c>
      <c r="H24" s="60">
        <v>143</v>
      </c>
      <c r="I24" s="25">
        <f t="shared" si="0"/>
        <v>1502</v>
      </c>
    </row>
    <row r="25" spans="4:10" ht="16.5" thickTop="1" thickBot="1">
      <c r="E25" s="113" t="s">
        <v>84</v>
      </c>
      <c r="F25" s="60">
        <v>676</v>
      </c>
      <c r="G25" s="60">
        <v>708</v>
      </c>
      <c r="H25" s="60">
        <v>130</v>
      </c>
      <c r="I25" s="25">
        <f>SUM(F25:H25)</f>
        <v>1514</v>
      </c>
    </row>
    <row r="26" spans="4:10" ht="16.5" thickTop="1" thickBot="1">
      <c r="E26" s="113" t="s">
        <v>288</v>
      </c>
      <c r="F26" s="60">
        <v>748</v>
      </c>
      <c r="G26" s="60">
        <v>714</v>
      </c>
      <c r="H26" s="60">
        <v>137</v>
      </c>
      <c r="I26" s="25">
        <f t="shared" si="0"/>
        <v>1599</v>
      </c>
    </row>
    <row r="27" spans="4:10" ht="16.5" thickTop="1" thickBot="1">
      <c r="E27" s="113">
        <v>2022</v>
      </c>
      <c r="F27" s="60">
        <v>842</v>
      </c>
      <c r="G27" s="60">
        <v>848</v>
      </c>
      <c r="H27" s="60">
        <v>180</v>
      </c>
      <c r="I27" s="25">
        <f t="shared" si="0"/>
        <v>1870</v>
      </c>
    </row>
    <row r="28" spans="4:10" ht="24.75" customHeight="1" thickTop="1" thickBot="1">
      <c r="E28" s="113">
        <v>2023</v>
      </c>
      <c r="F28" s="60">
        <v>913</v>
      </c>
      <c r="G28" s="60">
        <v>937</v>
      </c>
      <c r="H28" s="60">
        <v>206</v>
      </c>
      <c r="I28" s="25">
        <f t="shared" si="0"/>
        <v>2056</v>
      </c>
      <c r="J28" s="82"/>
    </row>
    <row r="29" spans="4:10" ht="40.5" customHeight="1" thickTop="1">
      <c r="D29" s="115" t="s">
        <v>375</v>
      </c>
      <c r="E29" s="115"/>
      <c r="F29" s="115"/>
      <c r="G29" s="115"/>
      <c r="H29" s="115"/>
      <c r="I29" s="115"/>
      <c r="J29" s="115"/>
    </row>
    <row r="30" spans="4:10" ht="34.5" customHeight="1">
      <c r="D30" s="217" t="s">
        <v>376</v>
      </c>
      <c r="E30" s="217"/>
      <c r="F30" s="217"/>
      <c r="G30" s="217"/>
      <c r="H30" s="217"/>
      <c r="I30" s="217"/>
      <c r="J30" s="217"/>
    </row>
    <row r="31" spans="4:10" ht="57" customHeight="1">
      <c r="D31" s="216" t="s">
        <v>283</v>
      </c>
      <c r="E31" s="216"/>
      <c r="F31" s="216"/>
      <c r="G31" s="216"/>
      <c r="H31" s="216"/>
      <c r="I31" s="216"/>
      <c r="J31" s="216"/>
    </row>
    <row r="32" spans="4:10" ht="18.75">
      <c r="D32" s="216" t="s">
        <v>377</v>
      </c>
      <c r="E32" s="216"/>
      <c r="F32" s="216"/>
      <c r="G32" s="216"/>
      <c r="H32" s="216"/>
      <c r="I32" s="216"/>
      <c r="J32" s="216"/>
    </row>
  </sheetData>
  <protectedRanges>
    <protectedRange sqref="F28:H28" name="جدول سنوي 11_1_1_5"/>
  </protectedRanges>
  <mergeCells count="5">
    <mergeCell ref="D32:J32"/>
    <mergeCell ref="C11:J11"/>
    <mergeCell ref="C12:J12"/>
    <mergeCell ref="D30:J30"/>
    <mergeCell ref="D31:J31"/>
  </mergeCells>
  <pageMargins left="0.7" right="0.7" top="0.75" bottom="0.75" header="0.3" footer="0.3"/>
  <pageSetup paperSize="9" orientation="portrait" r:id="rId1"/>
  <headerFooter>
    <oddFooter>&amp;C&amp;1#&amp;"Calibri"&amp;10&amp;K000000Internal - داخلي</oddFooter>
  </headerFooter>
  <ignoredErrors>
    <ignoredError sqref="I27:I28"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sheetPr>
  <dimension ref="C11:N33"/>
  <sheetViews>
    <sheetView showGridLines="0" showRowColHeaders="0" rightToLeft="1" zoomScale="90" zoomScaleNormal="90" workbookViewId="0"/>
  </sheetViews>
  <sheetFormatPr defaultColWidth="8.85546875" defaultRowHeight="15"/>
  <cols>
    <col min="1" max="4" width="8.85546875" style="82"/>
    <col min="5" max="5" width="12.42578125" style="82" customWidth="1"/>
    <col min="6" max="10" width="40.85546875" style="82" customWidth="1"/>
    <col min="11" max="11" width="9.42578125" style="82" customWidth="1"/>
    <col min="12" max="12" width="11.140625" style="82" customWidth="1"/>
    <col min="13" max="13" width="7.42578125" style="82" customWidth="1"/>
    <col min="14" max="16384" width="8.85546875" style="82"/>
  </cols>
  <sheetData>
    <row r="11" spans="3:12" ht="26.25" customHeight="1">
      <c r="D11" s="59"/>
      <c r="E11" s="59"/>
      <c r="F11" s="213" t="s">
        <v>378</v>
      </c>
      <c r="G11" s="213"/>
      <c r="H11" s="213"/>
      <c r="I11" s="213"/>
      <c r="J11" s="213"/>
      <c r="K11" s="59"/>
      <c r="L11" s="116"/>
    </row>
    <row r="12" spans="3:12" ht="23.25" customHeight="1" thickBot="1">
      <c r="D12" s="117"/>
      <c r="E12" s="117"/>
      <c r="F12" s="218" t="s">
        <v>379</v>
      </c>
      <c r="G12" s="218"/>
      <c r="H12" s="218"/>
      <c r="I12" s="218"/>
      <c r="J12" s="218"/>
      <c r="K12" s="218"/>
      <c r="L12" s="116"/>
    </row>
    <row r="13" spans="3:12" ht="99.95" customHeight="1" thickTop="1" thickBot="1">
      <c r="C13" s="118"/>
      <c r="D13" s="118"/>
      <c r="F13" s="13" t="s">
        <v>72</v>
      </c>
      <c r="G13" s="13" t="s">
        <v>380</v>
      </c>
      <c r="H13" s="13" t="s">
        <v>381</v>
      </c>
      <c r="I13" s="13" t="s">
        <v>382</v>
      </c>
      <c r="J13" s="13" t="s">
        <v>383</v>
      </c>
      <c r="L13" s="116"/>
    </row>
    <row r="14" spans="3:12" ht="18" customHeight="1" thickTop="1" thickBot="1">
      <c r="C14" s="119"/>
      <c r="D14" s="120"/>
      <c r="E14" s="3"/>
      <c r="F14" s="13">
        <v>2018</v>
      </c>
      <c r="G14" s="22">
        <v>62</v>
      </c>
      <c r="H14" s="17">
        <v>280255.17486000003</v>
      </c>
      <c r="I14" s="24">
        <v>44</v>
      </c>
      <c r="J14" s="17">
        <v>563.5</v>
      </c>
      <c r="L14" s="116"/>
    </row>
    <row r="15" spans="3:12" ht="18" customHeight="1" thickTop="1" thickBot="1">
      <c r="C15" s="119"/>
      <c r="D15" s="120"/>
      <c r="E15" s="3"/>
      <c r="F15" s="106" t="s">
        <v>263</v>
      </c>
      <c r="G15" s="22">
        <v>69</v>
      </c>
      <c r="H15" s="17">
        <v>346111.64</v>
      </c>
      <c r="I15" s="24">
        <v>185</v>
      </c>
      <c r="J15" s="17">
        <v>5056.3</v>
      </c>
      <c r="L15" s="116"/>
    </row>
    <row r="16" spans="3:12" ht="18" customHeight="1" thickTop="1" thickBot="1">
      <c r="C16" s="119"/>
      <c r="D16" s="120"/>
      <c r="E16" s="3"/>
      <c r="F16" s="106" t="s">
        <v>84</v>
      </c>
      <c r="G16" s="22">
        <v>72</v>
      </c>
      <c r="H16" s="17">
        <v>387840.39902000001</v>
      </c>
      <c r="I16" s="24">
        <v>1474</v>
      </c>
      <c r="J16" s="17">
        <v>37538</v>
      </c>
    </row>
    <row r="17" spans="3:14" ht="18" customHeight="1" thickTop="1" thickBot="1">
      <c r="C17" s="119"/>
      <c r="D17" s="120"/>
      <c r="E17" s="3"/>
      <c r="F17" s="106" t="s">
        <v>288</v>
      </c>
      <c r="G17" s="22">
        <v>79</v>
      </c>
      <c r="H17" s="17">
        <v>461370.21586</v>
      </c>
      <c r="I17" s="24">
        <v>2350</v>
      </c>
      <c r="J17" s="17">
        <v>30273.5</v>
      </c>
    </row>
    <row r="18" spans="3:14" ht="18" customHeight="1" thickTop="1" thickBot="1">
      <c r="C18" s="119"/>
      <c r="D18" s="120"/>
      <c r="E18" s="3"/>
      <c r="F18" s="106" t="s">
        <v>370</v>
      </c>
      <c r="G18" s="22">
        <v>74</v>
      </c>
      <c r="H18" s="17">
        <v>525316.92512000003</v>
      </c>
      <c r="I18" s="24">
        <v>5797</v>
      </c>
      <c r="J18" s="17">
        <v>11986</v>
      </c>
    </row>
    <row r="19" spans="3:14" ht="18" customHeight="1" thickTop="1" thickBot="1">
      <c r="C19" s="119"/>
      <c r="D19" s="120"/>
      <c r="E19" s="3"/>
      <c r="F19" s="106">
        <v>2023</v>
      </c>
      <c r="G19" s="22">
        <v>70</v>
      </c>
      <c r="H19" s="17">
        <v>549843.19999999995</v>
      </c>
      <c r="I19" s="24">
        <v>40601</v>
      </c>
      <c r="J19" s="24">
        <v>19002</v>
      </c>
    </row>
    <row r="20" spans="3:14" ht="18" customHeight="1" thickTop="1" thickBot="1">
      <c r="C20" s="119"/>
      <c r="D20" s="120"/>
      <c r="E20" s="3"/>
    </row>
    <row r="21" spans="3:14" ht="18" customHeight="1" thickTop="1" thickBot="1">
      <c r="C21" s="119"/>
      <c r="D21" s="120"/>
      <c r="E21" s="3"/>
    </row>
    <row r="22" spans="3:14" ht="18" customHeight="1" thickTop="1" thickBot="1">
      <c r="C22" s="119"/>
      <c r="D22" s="120"/>
      <c r="E22" s="3"/>
    </row>
    <row r="23" spans="3:14" ht="18" customHeight="1" thickTop="1" thickBot="1">
      <c r="C23" s="119"/>
      <c r="D23" s="120"/>
      <c r="E23" s="3"/>
    </row>
    <row r="24" spans="3:14" ht="18" customHeight="1" thickTop="1" thickBot="1">
      <c r="C24" s="119"/>
      <c r="D24" s="120"/>
      <c r="E24" s="3"/>
    </row>
    <row r="25" spans="3:14" ht="18" customHeight="1" thickTop="1" thickBot="1">
      <c r="C25" s="119"/>
      <c r="D25" s="120"/>
      <c r="E25" s="3"/>
    </row>
    <row r="26" spans="3:14" ht="18" customHeight="1" thickTop="1" thickBot="1">
      <c r="C26" s="119"/>
      <c r="D26" s="120"/>
      <c r="E26" s="3"/>
    </row>
    <row r="27" spans="3:14" ht="16.5" thickTop="1" thickBot="1">
      <c r="C27" s="119"/>
      <c r="D27" s="120"/>
    </row>
    <row r="28" spans="3:14" ht="15.75" thickTop="1">
      <c r="D28" s="3"/>
      <c r="E28" s="3"/>
      <c r="H28" s="3"/>
      <c r="I28" s="3"/>
      <c r="J28" s="3"/>
      <c r="K28" s="3"/>
      <c r="L28" s="3"/>
      <c r="M28" s="3"/>
      <c r="N28" s="3"/>
    </row>
    <row r="30" spans="3:14">
      <c r="M30" s="3"/>
    </row>
    <row r="32" spans="3:14">
      <c r="M32" s="3"/>
    </row>
    <row r="33" spans="13:13">
      <c r="M33" s="3"/>
    </row>
  </sheetData>
  <mergeCells count="2">
    <mergeCell ref="F11:J11"/>
    <mergeCell ref="F12:K12"/>
  </mergeCells>
  <pageMargins left="0.7" right="0.7" top="0.75" bottom="0.75" header="0.3" footer="0.3"/>
  <pageSetup paperSize="9" orientation="portrait" r:id="rId1"/>
  <headerFooter>
    <oddFooter>&amp;C&amp;1#&amp;"Calibri"&amp;10&amp;K000000Internal - داخلي</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sheetPr>
  <dimension ref="B11:M32"/>
  <sheetViews>
    <sheetView showGridLines="0" showRowColHeaders="0" rightToLeft="1" topLeftCell="B1" zoomScale="110" zoomScaleNormal="110" workbookViewId="0">
      <selection activeCell="M31" sqref="M31"/>
    </sheetView>
  </sheetViews>
  <sheetFormatPr defaultColWidth="8.85546875" defaultRowHeight="15"/>
  <cols>
    <col min="1" max="3" width="8.85546875" style="82"/>
    <col min="4" max="4" width="11.140625" style="82" customWidth="1"/>
    <col min="5" max="5" width="11.85546875" style="82" customWidth="1"/>
    <col min="6" max="7" width="9.42578125" style="82" customWidth="1"/>
    <col min="8" max="8" width="8.85546875" style="82"/>
    <col min="9" max="10" width="9.5703125" style="82" customWidth="1"/>
    <col min="11" max="11" width="8.85546875" style="82"/>
    <col min="12" max="12" width="11.140625" style="82" customWidth="1"/>
    <col min="13" max="13" width="7.85546875" style="82" customWidth="1"/>
    <col min="14" max="16384" width="8.85546875" style="82"/>
  </cols>
  <sheetData>
    <row r="11" spans="2:13" ht="26.25" customHeight="1">
      <c r="C11" s="219" t="s">
        <v>384</v>
      </c>
      <c r="D11" s="219"/>
      <c r="E11" s="219"/>
      <c r="F11" s="219"/>
      <c r="G11" s="219"/>
      <c r="H11" s="219"/>
      <c r="I11" s="219"/>
      <c r="J11" s="219"/>
      <c r="K11" s="219"/>
      <c r="L11" s="219"/>
    </row>
    <row r="12" spans="2:13" ht="14.1" customHeight="1">
      <c r="C12" s="220" t="s">
        <v>385</v>
      </c>
      <c r="D12" s="220"/>
      <c r="E12" s="220"/>
      <c r="F12" s="220"/>
      <c r="G12" s="220"/>
      <c r="H12" s="220"/>
      <c r="I12" s="220"/>
      <c r="J12" s="220"/>
      <c r="K12" s="220"/>
      <c r="L12" s="220"/>
    </row>
    <row r="13" spans="2:13" ht="6.75" customHeight="1" thickBot="1"/>
    <row r="14" spans="2:13" ht="76.5" thickTop="1" thickBot="1">
      <c r="B14" s="13" t="s">
        <v>72</v>
      </c>
      <c r="C14" s="13" t="s">
        <v>85</v>
      </c>
      <c r="D14" s="13" t="s">
        <v>86</v>
      </c>
      <c r="E14" s="13" t="s">
        <v>87</v>
      </c>
      <c r="F14" s="13" t="s">
        <v>88</v>
      </c>
      <c r="G14" s="13" t="s">
        <v>89</v>
      </c>
      <c r="H14" s="13" t="s">
        <v>90</v>
      </c>
      <c r="I14" s="13" t="s">
        <v>174</v>
      </c>
      <c r="J14" s="13" t="s">
        <v>91</v>
      </c>
      <c r="K14" s="13" t="s">
        <v>92</v>
      </c>
      <c r="L14" s="13" t="s">
        <v>83</v>
      </c>
      <c r="M14" s="105" t="s">
        <v>1</v>
      </c>
    </row>
    <row r="15" spans="2:13" ht="18" customHeight="1" thickTop="1" thickBot="1">
      <c r="B15" s="14">
        <v>2007</v>
      </c>
      <c r="C15" s="22">
        <v>122</v>
      </c>
      <c r="D15" s="22">
        <v>11</v>
      </c>
      <c r="E15" s="22">
        <v>49</v>
      </c>
      <c r="F15" s="22">
        <v>4</v>
      </c>
      <c r="G15" s="22">
        <v>33</v>
      </c>
      <c r="H15" s="22" t="s">
        <v>0</v>
      </c>
      <c r="I15" s="22" t="s">
        <v>0</v>
      </c>
      <c r="J15" s="22" t="s">
        <v>0</v>
      </c>
      <c r="K15" s="22" t="s">
        <v>0</v>
      </c>
      <c r="L15" s="22">
        <v>14</v>
      </c>
      <c r="M15" s="121">
        <f>SUM(C15:L15)</f>
        <v>233</v>
      </c>
    </row>
    <row r="16" spans="2:13" ht="18" customHeight="1" thickTop="1" thickBot="1">
      <c r="B16" s="14">
        <v>2008</v>
      </c>
      <c r="C16" s="22">
        <v>135</v>
      </c>
      <c r="D16" s="22">
        <v>7</v>
      </c>
      <c r="E16" s="22">
        <v>57</v>
      </c>
      <c r="F16" s="22">
        <v>4</v>
      </c>
      <c r="G16" s="22">
        <v>34</v>
      </c>
      <c r="H16" s="22" t="s">
        <v>0</v>
      </c>
      <c r="I16" s="22" t="s">
        <v>0</v>
      </c>
      <c r="J16" s="22" t="s">
        <v>0</v>
      </c>
      <c r="K16" s="22" t="s">
        <v>0</v>
      </c>
      <c r="L16" s="22">
        <v>25</v>
      </c>
      <c r="M16" s="121">
        <f t="shared" ref="M16:M28" si="0">SUM(C16:L16)</f>
        <v>262</v>
      </c>
    </row>
    <row r="17" spans="2:13" ht="18" customHeight="1" thickTop="1" thickBot="1">
      <c r="B17" s="14">
        <v>2009</v>
      </c>
      <c r="C17" s="22">
        <v>151</v>
      </c>
      <c r="D17" s="22">
        <v>6</v>
      </c>
      <c r="E17" s="22">
        <v>61</v>
      </c>
      <c r="F17" s="22">
        <v>6</v>
      </c>
      <c r="G17" s="22">
        <v>30</v>
      </c>
      <c r="H17" s="22">
        <v>2</v>
      </c>
      <c r="I17" s="22">
        <v>3</v>
      </c>
      <c r="J17" s="22" t="s">
        <v>0</v>
      </c>
      <c r="K17" s="22" t="s">
        <v>0</v>
      </c>
      <c r="L17" s="22">
        <v>7</v>
      </c>
      <c r="M17" s="121">
        <f t="shared" si="0"/>
        <v>266</v>
      </c>
    </row>
    <row r="18" spans="2:13" ht="18" customHeight="1" thickTop="1" thickBot="1">
      <c r="B18" s="14">
        <v>2010</v>
      </c>
      <c r="C18" s="22">
        <v>154</v>
      </c>
      <c r="D18" s="22">
        <v>6</v>
      </c>
      <c r="E18" s="22">
        <v>56</v>
      </c>
      <c r="F18" s="22">
        <v>6</v>
      </c>
      <c r="G18" s="22">
        <v>27</v>
      </c>
      <c r="H18" s="22">
        <v>2</v>
      </c>
      <c r="I18" s="22">
        <v>8</v>
      </c>
      <c r="J18" s="22">
        <v>2</v>
      </c>
      <c r="K18" s="22" t="s">
        <v>0</v>
      </c>
      <c r="L18" s="22">
        <v>8</v>
      </c>
      <c r="M18" s="121">
        <f t="shared" si="0"/>
        <v>269</v>
      </c>
    </row>
    <row r="19" spans="2:13" ht="18" customHeight="1" thickTop="1" thickBot="1">
      <c r="B19" s="14">
        <v>2011</v>
      </c>
      <c r="C19" s="22">
        <v>150</v>
      </c>
      <c r="D19" s="22">
        <v>7</v>
      </c>
      <c r="E19" s="22">
        <v>50</v>
      </c>
      <c r="F19" s="22">
        <v>10</v>
      </c>
      <c r="G19" s="22">
        <v>43</v>
      </c>
      <c r="H19" s="22">
        <v>2</v>
      </c>
      <c r="I19" s="22">
        <v>5</v>
      </c>
      <c r="J19" s="22">
        <v>3</v>
      </c>
      <c r="K19" s="22" t="s">
        <v>0</v>
      </c>
      <c r="L19" s="22">
        <v>5</v>
      </c>
      <c r="M19" s="121">
        <f t="shared" si="0"/>
        <v>275</v>
      </c>
    </row>
    <row r="20" spans="2:13" ht="18" customHeight="1" thickTop="1" thickBot="1">
      <c r="B20" s="14">
        <v>2012</v>
      </c>
      <c r="C20" s="22">
        <v>138</v>
      </c>
      <c r="D20" s="22">
        <v>9</v>
      </c>
      <c r="E20" s="22">
        <v>47</v>
      </c>
      <c r="F20" s="22">
        <v>10</v>
      </c>
      <c r="G20" s="22">
        <v>43</v>
      </c>
      <c r="H20" s="22">
        <v>3</v>
      </c>
      <c r="I20" s="22">
        <v>2</v>
      </c>
      <c r="J20" s="22">
        <v>3</v>
      </c>
      <c r="K20" s="22" t="s">
        <v>0</v>
      </c>
      <c r="L20" s="22">
        <v>4</v>
      </c>
      <c r="M20" s="121">
        <f t="shared" si="0"/>
        <v>259</v>
      </c>
    </row>
    <row r="21" spans="2:13" ht="18" customHeight="1" thickTop="1" thickBot="1">
      <c r="B21" s="14">
        <v>2013</v>
      </c>
      <c r="C21" s="22">
        <v>141</v>
      </c>
      <c r="D21" s="22">
        <v>8</v>
      </c>
      <c r="E21" s="22">
        <v>45</v>
      </c>
      <c r="F21" s="22">
        <v>13</v>
      </c>
      <c r="G21" s="22">
        <v>41</v>
      </c>
      <c r="H21" s="22">
        <v>2</v>
      </c>
      <c r="I21" s="22" t="s">
        <v>0</v>
      </c>
      <c r="J21" s="22">
        <v>3</v>
      </c>
      <c r="K21" s="22" t="s">
        <v>0</v>
      </c>
      <c r="L21" s="22">
        <v>4</v>
      </c>
      <c r="M21" s="121">
        <f t="shared" si="0"/>
        <v>257</v>
      </c>
    </row>
    <row r="22" spans="2:13" ht="18" customHeight="1" thickTop="1" thickBot="1">
      <c r="B22" s="14">
        <v>2014</v>
      </c>
      <c r="C22" s="22">
        <v>150</v>
      </c>
      <c r="D22" s="22">
        <v>9</v>
      </c>
      <c r="E22" s="22">
        <v>46</v>
      </c>
      <c r="F22" s="22">
        <v>11</v>
      </c>
      <c r="G22" s="22">
        <v>41</v>
      </c>
      <c r="H22" s="22">
        <v>2</v>
      </c>
      <c r="I22" s="22" t="s">
        <v>0</v>
      </c>
      <c r="J22" s="22">
        <v>3</v>
      </c>
      <c r="K22" s="22" t="s">
        <v>0</v>
      </c>
      <c r="L22" s="22">
        <v>4</v>
      </c>
      <c r="M22" s="121">
        <f t="shared" si="0"/>
        <v>266</v>
      </c>
    </row>
    <row r="23" spans="2:13" ht="18" customHeight="1" thickTop="1" thickBot="1">
      <c r="B23" s="14">
        <v>2015</v>
      </c>
      <c r="C23" s="22">
        <v>169</v>
      </c>
      <c r="D23" s="22">
        <v>9</v>
      </c>
      <c r="E23" s="22">
        <v>44</v>
      </c>
      <c r="F23" s="22">
        <v>10</v>
      </c>
      <c r="G23" s="22">
        <v>30</v>
      </c>
      <c r="H23" s="22">
        <v>2</v>
      </c>
      <c r="I23" s="22" t="s">
        <v>0</v>
      </c>
      <c r="J23" s="22">
        <v>3</v>
      </c>
      <c r="K23" s="22" t="s">
        <v>0</v>
      </c>
      <c r="L23" s="22">
        <v>3</v>
      </c>
      <c r="M23" s="121">
        <f t="shared" si="0"/>
        <v>270</v>
      </c>
    </row>
    <row r="24" spans="2:13" ht="18" customHeight="1" thickTop="1" thickBot="1">
      <c r="B24" s="14">
        <v>2016</v>
      </c>
      <c r="C24" s="22">
        <v>168</v>
      </c>
      <c r="D24" s="22">
        <v>8</v>
      </c>
      <c r="E24" s="22">
        <v>44</v>
      </c>
      <c r="F24" s="22">
        <v>12</v>
      </c>
      <c r="G24" s="22">
        <v>32</v>
      </c>
      <c r="H24" s="22">
        <v>2</v>
      </c>
      <c r="I24" s="22" t="s">
        <v>0</v>
      </c>
      <c r="J24" s="22">
        <v>3</v>
      </c>
      <c r="K24" s="22">
        <v>1</v>
      </c>
      <c r="L24" s="22">
        <v>5</v>
      </c>
      <c r="M24" s="121">
        <f t="shared" si="0"/>
        <v>275</v>
      </c>
    </row>
    <row r="25" spans="2:13" ht="18" customHeight="1" thickTop="1" thickBot="1">
      <c r="B25" s="14">
        <v>2017</v>
      </c>
      <c r="C25" s="22">
        <v>161</v>
      </c>
      <c r="D25" s="22">
        <v>8</v>
      </c>
      <c r="E25" s="22">
        <v>44</v>
      </c>
      <c r="F25" s="22">
        <v>11</v>
      </c>
      <c r="G25" s="22">
        <v>32</v>
      </c>
      <c r="H25" s="22">
        <v>2</v>
      </c>
      <c r="I25" s="22" t="s">
        <v>0</v>
      </c>
      <c r="J25" s="22">
        <v>3</v>
      </c>
      <c r="K25" s="22">
        <v>7</v>
      </c>
      <c r="L25" s="22">
        <v>5</v>
      </c>
      <c r="M25" s="121">
        <f t="shared" si="0"/>
        <v>273</v>
      </c>
    </row>
    <row r="26" spans="2:13" ht="18" customHeight="1" thickTop="1" thickBot="1">
      <c r="B26" s="14">
        <v>2018</v>
      </c>
      <c r="C26" s="22">
        <v>141</v>
      </c>
      <c r="D26" s="22">
        <v>5</v>
      </c>
      <c r="E26" s="22">
        <v>43</v>
      </c>
      <c r="F26" s="22">
        <v>10</v>
      </c>
      <c r="G26" s="22">
        <v>25</v>
      </c>
      <c r="H26" s="22">
        <v>2</v>
      </c>
      <c r="I26" s="22" t="s">
        <v>0</v>
      </c>
      <c r="J26" s="22">
        <v>3</v>
      </c>
      <c r="K26" s="22">
        <v>16</v>
      </c>
      <c r="L26" s="22">
        <v>4</v>
      </c>
      <c r="M26" s="121">
        <f t="shared" si="0"/>
        <v>249</v>
      </c>
    </row>
    <row r="27" spans="2:13" ht="18" customHeight="1" thickTop="1" thickBot="1">
      <c r="B27" s="14">
        <v>2019</v>
      </c>
      <c r="C27" s="22">
        <v>137</v>
      </c>
      <c r="D27" s="22">
        <v>7</v>
      </c>
      <c r="E27" s="22">
        <v>46</v>
      </c>
      <c r="F27" s="22">
        <v>9</v>
      </c>
      <c r="G27" s="22">
        <v>25</v>
      </c>
      <c r="H27" s="22">
        <v>2</v>
      </c>
      <c r="I27" s="22" t="s">
        <v>0</v>
      </c>
      <c r="J27" s="22">
        <v>3</v>
      </c>
      <c r="K27" s="22">
        <v>17</v>
      </c>
      <c r="L27" s="22">
        <v>7</v>
      </c>
      <c r="M27" s="121">
        <f t="shared" si="0"/>
        <v>253</v>
      </c>
    </row>
    <row r="28" spans="2:13" ht="18" customHeight="1" thickTop="1" thickBot="1">
      <c r="B28" s="14">
        <v>2020</v>
      </c>
      <c r="C28" s="22">
        <v>128</v>
      </c>
      <c r="D28" s="22">
        <v>12</v>
      </c>
      <c r="E28" s="22">
        <v>43</v>
      </c>
      <c r="F28" s="22">
        <v>10</v>
      </c>
      <c r="G28" s="22">
        <v>23</v>
      </c>
      <c r="H28" s="22">
        <v>2</v>
      </c>
      <c r="I28" s="22" t="s">
        <v>0</v>
      </c>
      <c r="J28" s="22">
        <v>6</v>
      </c>
      <c r="K28" s="22">
        <v>17</v>
      </c>
      <c r="L28" s="22">
        <v>13</v>
      </c>
      <c r="M28" s="121">
        <f t="shared" si="0"/>
        <v>254</v>
      </c>
    </row>
    <row r="29" spans="2:13" ht="18" customHeight="1" thickTop="1" thickBot="1">
      <c r="B29" s="14">
        <v>2021</v>
      </c>
      <c r="C29" s="22">
        <v>129</v>
      </c>
      <c r="D29" s="22">
        <v>14</v>
      </c>
      <c r="E29" s="22">
        <v>42</v>
      </c>
      <c r="F29" s="22">
        <v>8</v>
      </c>
      <c r="G29" s="22">
        <v>22</v>
      </c>
      <c r="H29" s="22" t="s">
        <v>0</v>
      </c>
      <c r="I29" s="22" t="s">
        <v>0</v>
      </c>
      <c r="J29" s="22">
        <v>6</v>
      </c>
      <c r="K29" s="22">
        <v>17</v>
      </c>
      <c r="L29" s="22">
        <v>18</v>
      </c>
      <c r="M29" s="121">
        <f>SUM(C29:L29)</f>
        <v>256</v>
      </c>
    </row>
    <row r="30" spans="2:13" ht="16.5" thickTop="1" thickBot="1">
      <c r="B30" s="14">
        <v>2022</v>
      </c>
      <c r="C30" s="22">
        <v>123</v>
      </c>
      <c r="D30" s="22">
        <v>13</v>
      </c>
      <c r="E30" s="22">
        <v>43</v>
      </c>
      <c r="F30" s="22">
        <v>5</v>
      </c>
      <c r="G30" s="22">
        <v>24</v>
      </c>
      <c r="H30" s="22" t="s">
        <v>0</v>
      </c>
      <c r="I30" s="22" t="s">
        <v>0</v>
      </c>
      <c r="J30" s="22">
        <v>7</v>
      </c>
      <c r="K30" s="22">
        <v>18</v>
      </c>
      <c r="L30" s="22">
        <v>20</v>
      </c>
      <c r="M30" s="121">
        <f>SUM(C30:L30)</f>
        <v>253</v>
      </c>
    </row>
    <row r="31" spans="2:13" ht="16.5" thickTop="1" thickBot="1">
      <c r="B31" s="14">
        <v>2023</v>
      </c>
      <c r="C31" s="22">
        <v>132</v>
      </c>
      <c r="D31" s="22">
        <v>18</v>
      </c>
      <c r="E31" s="22">
        <v>46</v>
      </c>
      <c r="F31" s="22">
        <v>4</v>
      </c>
      <c r="G31" s="22">
        <v>25</v>
      </c>
      <c r="H31" s="22">
        <v>1</v>
      </c>
      <c r="I31" s="22" t="s">
        <v>0</v>
      </c>
      <c r="J31" s="22">
        <v>9</v>
      </c>
      <c r="K31" s="22">
        <v>19</v>
      </c>
      <c r="L31" s="22">
        <v>37</v>
      </c>
      <c r="M31" s="121">
        <f>SUM(C31:L31)</f>
        <v>291</v>
      </c>
    </row>
    <row r="32" spans="2:13" ht="15.75" thickTop="1"/>
  </sheetData>
  <mergeCells count="2">
    <mergeCell ref="C11:L11"/>
    <mergeCell ref="C12:L12"/>
  </mergeCells>
  <pageMargins left="0.7" right="0.7" top="0.75" bottom="0.75" header="0.3" footer="0.3"/>
  <pageSetup paperSize="9" orientation="portrait" r:id="rId1"/>
  <headerFooter>
    <oddFooter>&amp;C&amp;1#&amp;"Calibri"&amp;10&amp;K000000Internal - داخلي</oddFooter>
  </headerFooter>
  <ignoredErrors>
    <ignoredError sqref="M3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sheetPr>
  <dimension ref="C11:O33"/>
  <sheetViews>
    <sheetView showGridLines="0" showRowColHeaders="0" rightToLeft="1" topLeftCell="B7" zoomScale="124" zoomScaleNormal="124" workbookViewId="0">
      <selection activeCell="B27" sqref="B27"/>
    </sheetView>
  </sheetViews>
  <sheetFormatPr defaultColWidth="8.85546875" defaultRowHeight="15"/>
  <cols>
    <col min="1" max="3" width="8.85546875" style="82"/>
    <col min="4" max="4" width="10.140625" style="82" bestFit="1" customWidth="1"/>
    <col min="5" max="5" width="12.42578125" style="82" customWidth="1"/>
    <col min="6" max="7" width="9.42578125" style="82" customWidth="1"/>
    <col min="8" max="8" width="8.85546875" style="82" bestFit="1" customWidth="1"/>
    <col min="9" max="10" width="10" style="82" customWidth="1"/>
    <col min="11" max="11" width="9.42578125" style="82" customWidth="1"/>
    <col min="12" max="12" width="11.140625" style="82" customWidth="1"/>
    <col min="13" max="13" width="8.42578125" style="82" customWidth="1"/>
    <col min="14" max="14" width="10.140625" style="82" bestFit="1" customWidth="1"/>
    <col min="15" max="16384" width="8.85546875" style="82"/>
  </cols>
  <sheetData>
    <row r="11" spans="3:15" ht="26.25">
      <c r="D11" s="219" t="s">
        <v>386</v>
      </c>
      <c r="E11" s="219"/>
      <c r="F11" s="219"/>
      <c r="G11" s="219"/>
      <c r="H11" s="219"/>
      <c r="I11" s="219"/>
      <c r="J11" s="219"/>
      <c r="K11" s="219"/>
      <c r="L11" s="219"/>
    </row>
    <row r="12" spans="3:15" ht="23.25" customHeight="1" thickBot="1">
      <c r="D12" s="221" t="s">
        <v>387</v>
      </c>
      <c r="E12" s="221"/>
      <c r="F12" s="221"/>
      <c r="G12" s="221"/>
      <c r="H12" s="221"/>
      <c r="I12" s="221"/>
      <c r="J12" s="221"/>
      <c r="K12" s="221"/>
      <c r="L12" s="221"/>
    </row>
    <row r="13" spans="3:15" ht="81" customHeight="1" thickTop="1" thickBot="1">
      <c r="C13" s="13" t="s">
        <v>72</v>
      </c>
      <c r="D13" s="13" t="s">
        <v>85</v>
      </c>
      <c r="E13" s="13" t="s">
        <v>86</v>
      </c>
      <c r="F13" s="13" t="s">
        <v>87</v>
      </c>
      <c r="G13" s="13" t="s">
        <v>88</v>
      </c>
      <c r="H13" s="13" t="s">
        <v>89</v>
      </c>
      <c r="I13" s="13" t="s">
        <v>90</v>
      </c>
      <c r="J13" s="13" t="s">
        <v>174</v>
      </c>
      <c r="K13" s="13" t="s">
        <v>91</v>
      </c>
      <c r="L13" s="13" t="s">
        <v>92</v>
      </c>
      <c r="M13" s="13" t="s">
        <v>83</v>
      </c>
      <c r="N13" s="105" t="s">
        <v>1</v>
      </c>
    </row>
    <row r="14" spans="3:15" ht="18" customHeight="1" thickTop="1" thickBot="1">
      <c r="C14" s="106" t="s">
        <v>253</v>
      </c>
      <c r="D14" s="24">
        <v>275062</v>
      </c>
      <c r="E14" s="24">
        <v>137</v>
      </c>
      <c r="F14" s="24">
        <v>68398</v>
      </c>
      <c r="G14" s="24">
        <v>4484</v>
      </c>
      <c r="H14" s="24">
        <v>6523</v>
      </c>
      <c r="I14" s="24">
        <v>757</v>
      </c>
      <c r="J14" s="24">
        <v>124</v>
      </c>
      <c r="K14" s="24" t="s">
        <v>0</v>
      </c>
      <c r="L14" s="24" t="s">
        <v>0</v>
      </c>
      <c r="M14" s="24">
        <v>846</v>
      </c>
      <c r="N14" s="25">
        <f t="shared" ref="N14:N25" si="0">SUM(D14:M14)</f>
        <v>356331</v>
      </c>
      <c r="O14" s="3"/>
    </row>
    <row r="15" spans="3:15" ht="18" customHeight="1" thickTop="1" thickBot="1">
      <c r="C15" s="106" t="s">
        <v>254</v>
      </c>
      <c r="D15" s="24">
        <v>247771</v>
      </c>
      <c r="E15" s="24">
        <v>94</v>
      </c>
      <c r="F15" s="24">
        <v>60306</v>
      </c>
      <c r="G15" s="24">
        <v>3199</v>
      </c>
      <c r="H15" s="24">
        <v>6430</v>
      </c>
      <c r="I15" s="24">
        <v>646</v>
      </c>
      <c r="J15" s="24">
        <v>940</v>
      </c>
      <c r="K15" s="24">
        <v>592</v>
      </c>
      <c r="L15" s="24" t="s">
        <v>0</v>
      </c>
      <c r="M15" s="24">
        <v>437</v>
      </c>
      <c r="N15" s="25">
        <f t="shared" si="0"/>
        <v>320415</v>
      </c>
      <c r="O15" s="3"/>
    </row>
    <row r="16" spans="3:15" ht="18" customHeight="1" thickTop="1" thickBot="1">
      <c r="C16" s="106" t="s">
        <v>255</v>
      </c>
      <c r="D16" s="24">
        <v>226204</v>
      </c>
      <c r="E16" s="24">
        <v>42</v>
      </c>
      <c r="F16" s="24">
        <v>54839</v>
      </c>
      <c r="G16" s="24">
        <v>4565</v>
      </c>
      <c r="H16" s="24">
        <v>6201</v>
      </c>
      <c r="I16" s="24">
        <v>685</v>
      </c>
      <c r="J16" s="24">
        <v>849</v>
      </c>
      <c r="K16" s="24">
        <v>399</v>
      </c>
      <c r="L16" s="24" t="s">
        <v>0</v>
      </c>
      <c r="M16" s="24">
        <v>121</v>
      </c>
      <c r="N16" s="25">
        <f t="shared" si="0"/>
        <v>293905</v>
      </c>
      <c r="O16" s="3"/>
    </row>
    <row r="17" spans="3:15" ht="18" customHeight="1" thickTop="1" thickBot="1">
      <c r="C17" s="106" t="s">
        <v>256</v>
      </c>
      <c r="D17" s="24">
        <v>212128</v>
      </c>
      <c r="E17" s="24">
        <v>249</v>
      </c>
      <c r="F17" s="24">
        <v>51758</v>
      </c>
      <c r="G17" s="24">
        <v>4565</v>
      </c>
      <c r="H17" s="24">
        <v>5845</v>
      </c>
      <c r="I17" s="24">
        <v>497</v>
      </c>
      <c r="J17" s="24">
        <v>154</v>
      </c>
      <c r="K17" s="24">
        <v>332</v>
      </c>
      <c r="L17" s="24" t="s">
        <v>0</v>
      </c>
      <c r="M17" s="24">
        <v>96</v>
      </c>
      <c r="N17" s="25">
        <f t="shared" si="0"/>
        <v>275624</v>
      </c>
      <c r="O17" s="3"/>
    </row>
    <row r="18" spans="3:15" ht="18" customHeight="1" thickTop="1" thickBot="1">
      <c r="C18" s="106" t="s">
        <v>257</v>
      </c>
      <c r="D18" s="24">
        <v>197523</v>
      </c>
      <c r="E18" s="24">
        <v>203</v>
      </c>
      <c r="F18" s="24">
        <v>49024</v>
      </c>
      <c r="G18" s="24">
        <v>5021</v>
      </c>
      <c r="H18" s="24">
        <v>5453</v>
      </c>
      <c r="I18" s="24">
        <v>440</v>
      </c>
      <c r="J18" s="24" t="s">
        <v>0</v>
      </c>
      <c r="K18" s="24">
        <v>307</v>
      </c>
      <c r="L18" s="24" t="s">
        <v>0</v>
      </c>
      <c r="M18" s="24">
        <v>139</v>
      </c>
      <c r="N18" s="25">
        <f t="shared" si="0"/>
        <v>258110</v>
      </c>
      <c r="O18" s="3"/>
    </row>
    <row r="19" spans="3:15" ht="18" customHeight="1" thickTop="1" thickBot="1">
      <c r="C19" s="106" t="s">
        <v>258</v>
      </c>
      <c r="D19" s="24">
        <v>187426</v>
      </c>
      <c r="E19" s="24">
        <v>232</v>
      </c>
      <c r="F19" s="24">
        <v>46307</v>
      </c>
      <c r="G19" s="24">
        <v>5869</v>
      </c>
      <c r="H19" s="24">
        <v>5254</v>
      </c>
      <c r="I19" s="24">
        <v>414</v>
      </c>
      <c r="J19" s="24" t="s">
        <v>0</v>
      </c>
      <c r="K19" s="24">
        <v>255</v>
      </c>
      <c r="L19" s="24" t="s">
        <v>0</v>
      </c>
      <c r="M19" s="24">
        <v>274</v>
      </c>
      <c r="N19" s="25">
        <f t="shared" si="0"/>
        <v>246031</v>
      </c>
      <c r="O19" s="3"/>
    </row>
    <row r="20" spans="3:15" ht="18" customHeight="1" thickTop="1" thickBot="1">
      <c r="C20" s="106" t="s">
        <v>259</v>
      </c>
      <c r="D20" s="24">
        <v>181997</v>
      </c>
      <c r="E20" s="24">
        <v>207</v>
      </c>
      <c r="F20" s="24">
        <v>43430</v>
      </c>
      <c r="G20" s="24">
        <v>5455</v>
      </c>
      <c r="H20" s="24">
        <v>4996</v>
      </c>
      <c r="I20" s="24">
        <v>377</v>
      </c>
      <c r="J20" s="24" t="s">
        <v>0</v>
      </c>
      <c r="K20" s="24">
        <v>249</v>
      </c>
      <c r="L20" s="24" t="s">
        <v>0</v>
      </c>
      <c r="M20" s="24">
        <v>266</v>
      </c>
      <c r="N20" s="25">
        <f t="shared" si="0"/>
        <v>236977</v>
      </c>
      <c r="O20" s="3"/>
    </row>
    <row r="21" spans="3:15" ht="18" customHeight="1" thickTop="1" thickBot="1">
      <c r="C21" s="106" t="s">
        <v>260</v>
      </c>
      <c r="D21" s="24">
        <v>172315</v>
      </c>
      <c r="E21" s="24">
        <v>185</v>
      </c>
      <c r="F21" s="24">
        <v>39747</v>
      </c>
      <c r="G21" s="24">
        <v>5140</v>
      </c>
      <c r="H21" s="24">
        <v>4656</v>
      </c>
      <c r="I21" s="24">
        <v>351</v>
      </c>
      <c r="J21" s="24" t="s">
        <v>0</v>
      </c>
      <c r="K21" s="24">
        <v>292</v>
      </c>
      <c r="L21" s="24">
        <v>1457</v>
      </c>
      <c r="M21" s="24">
        <v>268</v>
      </c>
      <c r="N21" s="25">
        <f t="shared" si="0"/>
        <v>224411</v>
      </c>
      <c r="O21" s="3"/>
    </row>
    <row r="22" spans="3:15" ht="18" customHeight="1" thickTop="1" thickBot="1">
      <c r="C22" s="106" t="s">
        <v>261</v>
      </c>
      <c r="D22" s="24">
        <v>162697</v>
      </c>
      <c r="E22" s="24">
        <v>181</v>
      </c>
      <c r="F22" s="24">
        <v>39817</v>
      </c>
      <c r="G22" s="24">
        <v>8088</v>
      </c>
      <c r="H22" s="24">
        <v>4784</v>
      </c>
      <c r="I22" s="24">
        <v>326</v>
      </c>
      <c r="J22" s="24" t="s">
        <v>0</v>
      </c>
      <c r="K22" s="24">
        <v>292</v>
      </c>
      <c r="L22" s="24">
        <v>21921</v>
      </c>
      <c r="M22" s="24">
        <v>339</v>
      </c>
      <c r="N22" s="25">
        <f t="shared" si="0"/>
        <v>238445</v>
      </c>
      <c r="O22" s="3"/>
    </row>
    <row r="23" spans="3:15" ht="18" customHeight="1" thickTop="1" thickBot="1">
      <c r="C23" s="106" t="s">
        <v>262</v>
      </c>
      <c r="D23" s="24">
        <v>155278</v>
      </c>
      <c r="E23" s="24">
        <v>114</v>
      </c>
      <c r="F23" s="24">
        <v>38867</v>
      </c>
      <c r="G23" s="24">
        <v>7499</v>
      </c>
      <c r="H23" s="24">
        <v>4984</v>
      </c>
      <c r="I23" s="24">
        <v>305</v>
      </c>
      <c r="J23" s="24" t="s">
        <v>0</v>
      </c>
      <c r="K23" s="24">
        <v>368</v>
      </c>
      <c r="L23" s="24">
        <v>124780</v>
      </c>
      <c r="M23" s="24">
        <v>372</v>
      </c>
      <c r="N23" s="25">
        <f t="shared" si="0"/>
        <v>332567</v>
      </c>
      <c r="O23" s="3"/>
    </row>
    <row r="24" spans="3:15" ht="18" customHeight="1" thickTop="1" thickBot="1">
      <c r="C24" s="106" t="s">
        <v>263</v>
      </c>
      <c r="D24" s="24">
        <v>148367</v>
      </c>
      <c r="E24" s="24">
        <v>752</v>
      </c>
      <c r="F24" s="24">
        <v>39051</v>
      </c>
      <c r="G24" s="24">
        <v>7141</v>
      </c>
      <c r="H24" s="24">
        <v>5478</v>
      </c>
      <c r="I24" s="24">
        <v>293</v>
      </c>
      <c r="J24" s="24" t="s">
        <v>0</v>
      </c>
      <c r="K24" s="24">
        <v>461</v>
      </c>
      <c r="L24" s="24">
        <v>127593</v>
      </c>
      <c r="M24" s="24">
        <v>603</v>
      </c>
      <c r="N24" s="25">
        <f t="shared" si="0"/>
        <v>329739</v>
      </c>
      <c r="O24" s="3"/>
    </row>
    <row r="25" spans="3:15" ht="18" customHeight="1" thickTop="1" thickBot="1">
      <c r="C25" s="106" t="s">
        <v>84</v>
      </c>
      <c r="D25" s="24">
        <v>142968</v>
      </c>
      <c r="E25" s="24">
        <v>2049</v>
      </c>
      <c r="F25" s="24">
        <v>37607</v>
      </c>
      <c r="G25" s="24">
        <v>7212</v>
      </c>
      <c r="H25" s="24">
        <v>5422</v>
      </c>
      <c r="I25" s="24">
        <v>288</v>
      </c>
      <c r="J25" s="24" t="s">
        <v>0</v>
      </c>
      <c r="K25" s="24">
        <v>4899</v>
      </c>
      <c r="L25" s="24">
        <v>156342</v>
      </c>
      <c r="M25" s="24">
        <v>2107</v>
      </c>
      <c r="N25" s="25">
        <f t="shared" si="0"/>
        <v>358894</v>
      </c>
      <c r="O25" s="3"/>
    </row>
    <row r="26" spans="3:15" ht="18" customHeight="1" thickTop="1" thickBot="1">
      <c r="C26" s="106" t="s">
        <v>288</v>
      </c>
      <c r="D26" s="24">
        <v>142316</v>
      </c>
      <c r="E26" s="24">
        <v>2161</v>
      </c>
      <c r="F26" s="24">
        <v>34187</v>
      </c>
      <c r="G26" s="24">
        <v>7078</v>
      </c>
      <c r="H26" s="24">
        <v>6275</v>
      </c>
      <c r="I26" s="24" t="s">
        <v>0</v>
      </c>
      <c r="J26" s="24" t="s">
        <v>0</v>
      </c>
      <c r="K26" s="24">
        <v>9874</v>
      </c>
      <c r="L26" s="24">
        <v>305372</v>
      </c>
      <c r="M26" s="24">
        <v>22049</v>
      </c>
      <c r="N26" s="25">
        <f>SUM(D26:M26)</f>
        <v>529312</v>
      </c>
      <c r="O26" s="3"/>
    </row>
    <row r="27" spans="3:15" ht="16.5" thickTop="1" thickBot="1">
      <c r="C27" s="106" t="s">
        <v>370</v>
      </c>
      <c r="D27" s="24">
        <v>140628</v>
      </c>
      <c r="E27" s="24">
        <v>5213</v>
      </c>
      <c r="F27" s="24">
        <v>30719</v>
      </c>
      <c r="G27" s="24">
        <v>2550</v>
      </c>
      <c r="H27" s="24">
        <v>7018</v>
      </c>
      <c r="I27" s="24" t="s">
        <v>0</v>
      </c>
      <c r="J27" s="24" t="s">
        <v>0</v>
      </c>
      <c r="K27" s="24">
        <v>15392</v>
      </c>
      <c r="L27" s="24">
        <v>301031</v>
      </c>
      <c r="M27" s="24">
        <v>150318</v>
      </c>
      <c r="N27" s="25">
        <f>SUM(D27:M27)</f>
        <v>652869</v>
      </c>
    </row>
    <row r="28" spans="3:15" ht="16.5" thickTop="1" thickBot="1">
      <c r="C28" s="106">
        <v>2023</v>
      </c>
      <c r="D28" s="24">
        <v>209134</v>
      </c>
      <c r="E28" s="24">
        <v>9154</v>
      </c>
      <c r="F28" s="24">
        <v>37821</v>
      </c>
      <c r="G28" s="24">
        <v>2015</v>
      </c>
      <c r="H28" s="24">
        <v>50576</v>
      </c>
      <c r="I28" s="24">
        <v>317</v>
      </c>
      <c r="J28" s="24" t="s">
        <v>0</v>
      </c>
      <c r="K28" s="24">
        <v>17007</v>
      </c>
      <c r="L28" s="24">
        <v>550543</v>
      </c>
      <c r="M28" s="24">
        <v>203888</v>
      </c>
      <c r="N28" s="25">
        <f>SUM(D28:M28)</f>
        <v>1080455</v>
      </c>
    </row>
    <row r="29" spans="3:15" ht="15.75" thickTop="1"/>
    <row r="30" spans="3:15">
      <c r="M30" s="3"/>
    </row>
    <row r="32" spans="3:15">
      <c r="M32" s="3"/>
    </row>
    <row r="33" spans="13:13">
      <c r="M33" s="3"/>
    </row>
  </sheetData>
  <mergeCells count="2">
    <mergeCell ref="D11:L11"/>
    <mergeCell ref="D12:L12"/>
  </mergeCells>
  <pageMargins left="0.7" right="0.7" top="0.75" bottom="0.75" header="0.3" footer="0.3"/>
  <pageSetup paperSize="9" orientation="portrait" r:id="rId1"/>
  <headerFooter>
    <oddFooter>&amp;C&amp;1#&amp;"Calibri"&amp;10&amp;K000000Internal - داخلي</oddFooter>
  </headerFooter>
  <ignoredErrors>
    <ignoredError sqref="N28"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9244A74D30CCD44A164458D819119C5" ma:contentTypeVersion="1" ma:contentTypeDescription="Create a new document." ma:contentTypeScope="" ma:versionID="84ef69ab22d8b57e2d2bcf9b0eee2295">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D9C934-17C4-4481-996E-9136D6BC19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3335F8-69B7-440D-A831-FAA62C00A84A}">
  <ds:schemaRefs>
    <ds:schemaRef ds:uri="http://purl.org/dc/elements/1.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schemas.microsoft.com/sharepoint/v3"/>
    <ds:schemaRef ds:uri="http://purl.org/dc/dcmitype/"/>
    <ds:schemaRef ds:uri="http://purl.org/dc/terms/"/>
  </ds:schemaRefs>
</ds:datastoreItem>
</file>

<file path=customXml/itemProps3.xml><?xml version="1.0" encoding="utf-8"?>
<ds:datastoreItem xmlns:ds="http://schemas.openxmlformats.org/officeDocument/2006/customXml" ds:itemID="{842335AB-2470-49C8-8165-8FD472657F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الملحق الاحصائي </vt:lpstr>
      <vt:lpstr> طلبات طرح وتنظيم أوراق المال</vt:lpstr>
      <vt:lpstr>إجمالي مبالغ طرح أوراق المال</vt:lpstr>
      <vt:lpstr>عدد المكتتبين الأفراد</vt:lpstr>
      <vt:lpstr>مبالغ اكتتاب الأفراد</vt:lpstr>
      <vt:lpstr>مجالس الإدارة بحسب صفة العضوية</vt:lpstr>
      <vt:lpstr>مؤشرات الصكوك وأدوات الدين</vt:lpstr>
      <vt:lpstr>عدد الصناديق العامة </vt:lpstr>
      <vt:lpstr>عدد مشتركين الصناديق العامة</vt:lpstr>
      <vt:lpstr>قيم أصول الصناديق العامة</vt:lpstr>
      <vt:lpstr> الصناديق العامة حسب النطاق </vt:lpstr>
      <vt:lpstr>عدد الصناديق الخاصة حسب النوع </vt:lpstr>
      <vt:lpstr>عدد مشتركين الصناديق الخاصة</vt:lpstr>
      <vt:lpstr>قيم أصول الصناديق الخاصة</vt:lpstr>
      <vt:lpstr>عدد المحافظ الخاصة المدارة</vt:lpstr>
      <vt:lpstr> إجمالي قيم الأصول المدارة </vt:lpstr>
      <vt:lpstr>تطور الاستثمار الأجنبي في السوق</vt:lpstr>
      <vt:lpstr>الإعلانات المنشورة على تداول</vt:lpstr>
      <vt:lpstr>المنشآت ذات الأغراض الخاصة</vt:lpstr>
      <vt:lpstr>عدد قرارات التراخيص حسب النوع</vt:lpstr>
      <vt:lpstr> المؤسسات حسب خطاب ممارسة العمل</vt:lpstr>
      <vt:lpstr>عدد تراخيص أنشطة أعمال الأوراق </vt:lpstr>
      <vt:lpstr>عدد الموظفين ونسبة التوطين</vt:lpstr>
      <vt:lpstr>مؤسسات السوق حسب عدد الانشطة</vt:lpstr>
      <vt:lpstr>استثمارات مؤسسات السوق المالية</vt:lpstr>
      <vt:lpstr>مراجعات البيانات المالية</vt:lpstr>
      <vt:lpstr>قائمة الدخل مجمعة-مؤسسات السوق</vt:lpstr>
      <vt:lpstr>قائمةالمركزالمالي المجمعةمؤسسات</vt:lpstr>
      <vt:lpstr>قائمةالمركزالمالي المجمعةالتزام</vt:lpstr>
      <vt:lpstr>قائمةالمركزالمالي المجمعة ملكية</vt:lpstr>
      <vt:lpstr>تطورات الرقابة على التداولات</vt:lpstr>
      <vt:lpstr>عمليات البحث للتداولات المشتبهة</vt:lpstr>
      <vt:lpstr> عدد الزيارات التفتيشية الهيئة</vt:lpstr>
      <vt:lpstr>نسب ملاحظات مهام التفتيش الدوري</vt:lpstr>
      <vt:lpstr>عدد أعمال مكافحة غسل الأموال</vt:lpstr>
      <vt:lpstr>ملاحظات تقرير مراجع الحسابات</vt:lpstr>
      <vt:lpstr>عدد الشركات التي نشرت قوائمها</vt:lpstr>
      <vt:lpstr>عدد قضايا مخالفة الانظمة</vt:lpstr>
      <vt:lpstr>عدد القضايا المنتهية </vt:lpstr>
    </vt:vector>
  </TitlesOfParts>
  <Company>CMA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Razan Hassan Al-Zuhair</dc:creator>
  <cp:lastModifiedBy>Abdullah Salem Almusharraf</cp:lastModifiedBy>
  <dcterms:created xsi:type="dcterms:W3CDTF">2015-12-24T06:24:30Z</dcterms:created>
  <dcterms:modified xsi:type="dcterms:W3CDTF">2024-05-09T08:51:38Z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defdc546-0ad7-43fe-af30-79a84a273fe5</vt:lpwstr>
  </property>
  <property fmtid="{D5CDD505-2E9C-101B-9397-08002B2CF9AE}" pid="3" name="SecondaryClassification">
    <vt:lpwstr>CMA-Internal</vt:lpwstr>
  </property>
  <property fmtid="{D5CDD505-2E9C-101B-9397-08002B2CF9AE}" pid="4" name="ContentTypeId">
    <vt:lpwstr>0x01010049244A74D30CCD44A164458D819119C5</vt:lpwstr>
  </property>
  <property fmtid="{D5CDD505-2E9C-101B-9397-08002B2CF9AE}" pid="5" name="MSIP_Label_eb3112aa-d19c-4cb5-800f-a8704190099d_Enabled">
    <vt:lpwstr>true</vt:lpwstr>
  </property>
  <property fmtid="{D5CDD505-2E9C-101B-9397-08002B2CF9AE}" pid="6" name="MSIP_Label_eb3112aa-d19c-4cb5-800f-a8704190099d_SetDate">
    <vt:lpwstr>2024-05-09T08:51:38Z</vt:lpwstr>
  </property>
  <property fmtid="{D5CDD505-2E9C-101B-9397-08002B2CF9AE}" pid="7" name="MSIP_Label_eb3112aa-d19c-4cb5-800f-a8704190099d_Method">
    <vt:lpwstr>Standard</vt:lpwstr>
  </property>
  <property fmtid="{D5CDD505-2E9C-101B-9397-08002B2CF9AE}" pid="8" name="MSIP_Label_eb3112aa-d19c-4cb5-800f-a8704190099d_Name">
    <vt:lpwstr>Internal</vt:lpwstr>
  </property>
  <property fmtid="{D5CDD505-2E9C-101B-9397-08002B2CF9AE}" pid="9" name="MSIP_Label_eb3112aa-d19c-4cb5-800f-a8704190099d_SiteId">
    <vt:lpwstr>11de2977-0a03-4820-960b-4b8eaac94794</vt:lpwstr>
  </property>
  <property fmtid="{D5CDD505-2E9C-101B-9397-08002B2CF9AE}" pid="10" name="MSIP_Label_eb3112aa-d19c-4cb5-800f-a8704190099d_ActionId">
    <vt:lpwstr>da1799f8-c685-4636-b53f-5dc6d5b20aca</vt:lpwstr>
  </property>
  <property fmtid="{D5CDD505-2E9C-101B-9397-08002B2CF9AE}" pid="11" name="MSIP_Label_eb3112aa-d19c-4cb5-800f-a8704190099d_ContentBits">
    <vt:lpwstr>2</vt:lpwstr>
  </property>
</Properties>
</file>