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S:\Data &amp; Statistics Unit\تقرير مؤسسات السوق المالية\2024\Q3\Final\"/>
    </mc:Choice>
  </mc:AlternateContent>
  <xr:revisionPtr revIDLastSave="0" documentId="13_ncr:1_{2F0840BA-2E4E-4E34-8C13-8918A2136E3A}" xr6:coauthVersionLast="47" xr6:coauthVersionMax="47" xr10:uidLastSave="{00000000-0000-0000-0000-000000000000}"/>
  <bookViews>
    <workbookView showHorizontalScroll="0" showVerticalScroll="0" xWindow="20" yWindow="20" windowWidth="19180" windowHeight="10060" tabRatio="924" xr2:uid="{00000000-000D-0000-FFFF-FFFF00000000}"/>
  </bookViews>
  <sheets>
    <sheet name="الجهات التي تشرف عليها الهيئة" sheetId="166" r:id="rId1"/>
    <sheet name=" القوى العاملة مؤسسات السوق" sheetId="227" r:id="rId2"/>
    <sheet name="القوى العاملة وكالات التصنيف  " sheetId="228" r:id="rId3"/>
    <sheet name="القوى العاملة البنية الأساسية" sheetId="229" r:id="rId4"/>
    <sheet name=" القوى العاملة التقنية المالية" sheetId="230" r:id="rId5"/>
    <sheet name=" الكفاية المالية مؤسسات السوق" sheetId="231" r:id="rId6"/>
    <sheet name=" قيم التداولات " sheetId="232" r:id="rId7"/>
    <sheet name="حجم الأصول المدارة" sheetId="233" r:id="rId8"/>
    <sheet name="معدل الشكاوي ضد المؤسسات" sheetId="234" r:id="rId9"/>
    <sheet name="نسبة الشكاوى المعالجة" sheetId="235" r:id="rId10"/>
    <sheet name="معدل توفر خدمة الوساطة " sheetId="236" r:id="rId11"/>
    <sheet name=" عدد صناديق مؤسسات نشاط الادارة" sheetId="237" r:id="rId12"/>
    <sheet name="حجم الأصول تحت نشاط الحفظ" sheetId="238" r:id="rId13"/>
    <sheet name="طلب تصريح تجربةالتقنية المالية " sheetId="239" r:id="rId14"/>
  </sheets>
  <definedNames>
    <definedName name="_xlnm._FilterDatabase" localSheetId="1" hidden="1">' القوى العاملة مؤسسات السوق'!$D$11:$R$37</definedName>
    <definedName name="_xlnm._FilterDatabase" localSheetId="5" hidden="1">' الكفاية المالية مؤسسات السوق'!$Z$9:$AA$10</definedName>
    <definedName name="_xlnm._FilterDatabase" localSheetId="11" hidden="1">' عدد صناديق مؤسسات نشاط الادارة'!$BK$62:$BL$62</definedName>
    <definedName name="_xlnm._FilterDatabase" localSheetId="6" hidden="1">' قيم التداولات '!$C$11:$L$38</definedName>
    <definedName name="_xlnm._FilterDatabase" localSheetId="3" hidden="1">'القوى العاملة البنية الأساسية'!#REF!</definedName>
    <definedName name="_xlnm._FilterDatabase" localSheetId="2" hidden="1">'القوى العاملة وكالات التصنيف  '!$D$12:$S$15</definedName>
    <definedName name="_xlnm._FilterDatabase" localSheetId="8" hidden="1">'معدل الشكاوي ضد المؤسسات'!$B$11:$V$65</definedName>
    <definedName name="_xlnm._FilterDatabase" localSheetId="9" hidden="1">'نسبة الشكاوى المعالجة'!$C$11:$W$82</definedName>
    <definedName name="_xlnm.Print_Area" localSheetId="4">' القوى العاملة التقنية المالية'!$D$11:$T$13</definedName>
    <definedName name="_xlnm.Print_Area" localSheetId="1">' القوى العاملة مؤسسات السوق'!$D$10:$N$33</definedName>
    <definedName name="_xlnm.Print_Area" localSheetId="3">'القوى العاملة البنية الأساسية'!#REF!</definedName>
    <definedName name="_xlnm.Print_Area" localSheetId="2">'القوى العاملة وكالات التصنيف  '!$D$11:$S$15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G188" i="227" l="1"/>
  <c r="AU49" i="230"/>
  <c r="R53" i="238"/>
  <c r="S53" i="238"/>
  <c r="C111" i="237"/>
  <c r="D111" i="237"/>
  <c r="E111" i="237"/>
  <c r="F111" i="237"/>
  <c r="G111" i="237"/>
  <c r="H111" i="237"/>
  <c r="I111" i="237"/>
  <c r="J111" i="237"/>
  <c r="K111" i="237"/>
  <c r="L111" i="237"/>
  <c r="M111" i="237"/>
  <c r="N111" i="237"/>
  <c r="O111" i="237"/>
  <c r="P111" i="237"/>
  <c r="Q111" i="237"/>
  <c r="R111" i="237"/>
  <c r="S111" i="237"/>
  <c r="T111" i="237"/>
  <c r="U111" i="237"/>
  <c r="V111" i="237"/>
  <c r="W111" i="237"/>
  <c r="X111" i="237"/>
  <c r="Y111" i="237"/>
  <c r="Z111" i="237"/>
  <c r="AA111" i="237"/>
  <c r="AB111" i="237"/>
  <c r="AC111" i="237"/>
  <c r="AD111" i="237"/>
  <c r="AE111" i="237"/>
  <c r="AF111" i="237"/>
  <c r="AG111" i="237"/>
  <c r="AH111" i="237"/>
  <c r="AI111" i="237"/>
  <c r="AJ111" i="237"/>
  <c r="AK111" i="237"/>
  <c r="AL111" i="237"/>
  <c r="AM111" i="237"/>
  <c r="AN111" i="237"/>
  <c r="AO111" i="237"/>
  <c r="AP111" i="237"/>
  <c r="AQ111" i="237"/>
  <c r="AR111" i="237"/>
  <c r="AS111" i="237"/>
  <c r="AT111" i="237"/>
  <c r="AU111" i="237"/>
  <c r="AV111" i="237"/>
  <c r="AW111" i="237"/>
  <c r="AX111" i="237"/>
  <c r="AY111" i="237"/>
  <c r="AZ111" i="237"/>
  <c r="BA111" i="237"/>
  <c r="BB111" i="237"/>
  <c r="BC111" i="237"/>
  <c r="BD111" i="237"/>
  <c r="BE111" i="237"/>
  <c r="BF111" i="237"/>
  <c r="BG111" i="237"/>
  <c r="BH111" i="237"/>
  <c r="BI111" i="237"/>
  <c r="BJ111" i="237"/>
  <c r="BK111" i="237"/>
  <c r="BL111" i="237"/>
  <c r="BM111" i="237"/>
  <c r="BN111" i="237"/>
  <c r="BO111" i="237"/>
  <c r="BP111" i="237"/>
  <c r="BQ111" i="237"/>
  <c r="BR111" i="237"/>
  <c r="BS111" i="237"/>
  <c r="BT111" i="237"/>
  <c r="BU111" i="237"/>
  <c r="BV111" i="237"/>
  <c r="BW111" i="237"/>
  <c r="BX111" i="237"/>
  <c r="BY111" i="237"/>
  <c r="BZ111" i="237"/>
  <c r="CA111" i="237"/>
  <c r="CB111" i="237"/>
  <c r="CC111" i="237"/>
  <c r="CD111" i="237"/>
  <c r="F112" i="233" l="1"/>
  <c r="G112" i="233"/>
  <c r="H112" i="233"/>
  <c r="I112" i="233"/>
  <c r="J112" i="233"/>
  <c r="K112" i="233"/>
  <c r="L112" i="233"/>
  <c r="M112" i="233"/>
  <c r="N112" i="233"/>
  <c r="O112" i="233"/>
  <c r="P112" i="233"/>
  <c r="Q112" i="233"/>
  <c r="R112" i="233"/>
  <c r="S112" i="233"/>
  <c r="T112" i="233"/>
  <c r="U112" i="233"/>
  <c r="V112" i="233"/>
  <c r="W112" i="233"/>
  <c r="X112" i="233"/>
  <c r="Y112" i="233"/>
  <c r="Z112" i="233"/>
  <c r="AA112" i="233"/>
  <c r="AB112" i="233"/>
  <c r="AC112" i="233"/>
  <c r="AD112" i="233"/>
  <c r="AE112" i="233"/>
  <c r="E112" i="233"/>
  <c r="D47" i="232"/>
  <c r="E47" i="232"/>
  <c r="F47" i="232"/>
  <c r="G47" i="232"/>
  <c r="H47" i="232"/>
  <c r="I47" i="232"/>
  <c r="J47" i="232"/>
  <c r="K47" i="232"/>
  <c r="L47" i="232"/>
  <c r="M47" i="232"/>
  <c r="N47" i="232"/>
  <c r="O47" i="232"/>
  <c r="P47" i="232"/>
  <c r="Q47" i="232"/>
  <c r="R47" i="232"/>
  <c r="S47" i="232"/>
  <c r="T47" i="232"/>
  <c r="U47" i="232"/>
  <c r="V47" i="232"/>
  <c r="W47" i="232"/>
  <c r="X47" i="232"/>
  <c r="Y47" i="232"/>
  <c r="Z47" i="232"/>
  <c r="AA47" i="232"/>
  <c r="AB47" i="232"/>
  <c r="AC47" i="232"/>
  <c r="AD47" i="232"/>
  <c r="AE47" i="232"/>
  <c r="AF47" i="232"/>
  <c r="AH47" i="232"/>
  <c r="AI47" i="232"/>
  <c r="AK47" i="232"/>
  <c r="AL47" i="232"/>
  <c r="AN47" i="232"/>
  <c r="AO47" i="232"/>
  <c r="AQ47" i="232"/>
  <c r="AR47" i="232"/>
  <c r="AT47" i="232"/>
  <c r="AU47" i="232"/>
  <c r="AW47" i="232"/>
  <c r="AX47" i="232"/>
  <c r="AZ47" i="232"/>
  <c r="BA47" i="232"/>
  <c r="BC47" i="232"/>
  <c r="BD47" i="232"/>
  <c r="BF47" i="232"/>
  <c r="BG47" i="232"/>
  <c r="BI47" i="232"/>
  <c r="BJ47" i="232"/>
  <c r="BL47" i="232"/>
  <c r="BM47" i="232"/>
  <c r="BO47" i="232"/>
  <c r="BP47" i="232"/>
  <c r="BR47" i="232"/>
  <c r="BS47" i="232"/>
  <c r="BU47" i="232"/>
  <c r="BV47" i="232"/>
  <c r="BW47" i="232"/>
  <c r="BX47" i="232"/>
  <c r="BY47" i="232"/>
  <c r="BZ47" i="232"/>
  <c r="CA47" i="232"/>
  <c r="CB47" i="232"/>
  <c r="CD47" i="232"/>
  <c r="CE47" i="232"/>
  <c r="E188" i="227" l="1"/>
  <c r="G188" i="227"/>
  <c r="I188" i="227"/>
  <c r="K188" i="227"/>
  <c r="M188" i="227"/>
  <c r="O188" i="227"/>
  <c r="Q188" i="227"/>
  <c r="S188" i="227"/>
  <c r="U188" i="227"/>
  <c r="W188" i="227"/>
  <c r="Y188" i="227"/>
  <c r="AA188" i="227"/>
  <c r="AC188" i="227"/>
  <c r="AE188" i="227"/>
  <c r="AG188" i="227"/>
  <c r="AI188" i="227"/>
  <c r="AK188" i="227"/>
  <c r="AM188" i="227"/>
  <c r="AO188" i="227"/>
  <c r="AQ188" i="227"/>
  <c r="AS188" i="227"/>
  <c r="AU188" i="227"/>
  <c r="AW188" i="227"/>
  <c r="AY188" i="227"/>
  <c r="BA188" i="227"/>
  <c r="BC188" i="227"/>
  <c r="BE188" i="227"/>
  <c r="W95" i="237" l="1"/>
  <c r="BJ95" i="237"/>
  <c r="BM95" i="237"/>
  <c r="BP95" i="237"/>
  <c r="BS95" i="237"/>
  <c r="BV95" i="237"/>
  <c r="BY95" i="237"/>
  <c r="CB95" i="237"/>
  <c r="W94" i="237"/>
  <c r="BJ94" i="237"/>
  <c r="BM94" i="237"/>
  <c r="BP94" i="237"/>
  <c r="BS94" i="237"/>
  <c r="BV94" i="237"/>
  <c r="BY94" i="237"/>
  <c r="CB94" i="237"/>
  <c r="CE99" i="237" l="1"/>
  <c r="CE82" i="237"/>
  <c r="CE84" i="237"/>
  <c r="CE76" i="237"/>
  <c r="CE69" i="237"/>
  <c r="CE68" i="237"/>
  <c r="CE47" i="237"/>
  <c r="CE42" i="237"/>
  <c r="CE33" i="237"/>
  <c r="CE24" i="237"/>
  <c r="CE17" i="237"/>
  <c r="CE98" i="237"/>
  <c r="CE90" i="237"/>
  <c r="CE83" i="237"/>
  <c r="CE75" i="237"/>
  <c r="CE63" i="237"/>
  <c r="CE56" i="237"/>
  <c r="CE44" i="237"/>
  <c r="CE51" i="237"/>
  <c r="CE25" i="237"/>
  <c r="CE26" i="237"/>
  <c r="CE16" i="237"/>
  <c r="CE97" i="237"/>
  <c r="CE89" i="237"/>
  <c r="CE80" i="237"/>
  <c r="CE74" i="237"/>
  <c r="CE62" i="237"/>
  <c r="CE59" i="237"/>
  <c r="CE45" i="237"/>
  <c r="CE40" i="237"/>
  <c r="CE28" i="237"/>
  <c r="CE21" i="237"/>
  <c r="CE15" i="237"/>
  <c r="CE96" i="237"/>
  <c r="CE81" i="237"/>
  <c r="CE72" i="237"/>
  <c r="CE66" i="237"/>
  <c r="CE58" i="237"/>
  <c r="CE53" i="237"/>
  <c r="CE43" i="237"/>
  <c r="CE41" i="237"/>
  <c r="CE32" i="237"/>
  <c r="CE23" i="237"/>
  <c r="CE14" i="237"/>
  <c r="CE95" i="237"/>
  <c r="CE93" i="237"/>
  <c r="CE88" i="237"/>
  <c r="CE79" i="237"/>
  <c r="CE65" i="237"/>
  <c r="CE57" i="237"/>
  <c r="CE55" i="237"/>
  <c r="CE37" i="237"/>
  <c r="CE38" i="237"/>
  <c r="CE29" i="237"/>
  <c r="CE22" i="237"/>
  <c r="CE13" i="237"/>
  <c r="CE94" i="237"/>
  <c r="CE73" i="237"/>
  <c r="CE87" i="237"/>
  <c r="CE67" i="237"/>
  <c r="CE64" i="237"/>
  <c r="CE61" i="237"/>
  <c r="CE49" i="237"/>
  <c r="CE46" i="237"/>
  <c r="CE34" i="237"/>
  <c r="CE30" i="237"/>
  <c r="CE20" i="237"/>
  <c r="CE12" i="237"/>
  <c r="CE101" i="237"/>
  <c r="CE92" i="237"/>
  <c r="CE86" i="237"/>
  <c r="CE78" i="237"/>
  <c r="CE71" i="237"/>
  <c r="CE60" i="237"/>
  <c r="CE54" i="237"/>
  <c r="CE39" i="237"/>
  <c r="CE35" i="237"/>
  <c r="CE31" i="237"/>
  <c r="CE19" i="237"/>
  <c r="CE100" i="237"/>
  <c r="CE91" i="237"/>
  <c r="CE85" i="237"/>
  <c r="CE77" i="237"/>
  <c r="CE70" i="237"/>
  <c r="CE50" i="237"/>
  <c r="CE48" i="237"/>
  <c r="CE52" i="237"/>
  <c r="CE36" i="237"/>
  <c r="CE27" i="237"/>
  <c r="CE18" i="237"/>
  <c r="CE111" i="237" l="1"/>
  <c r="AF112" i="233"/>
  <c r="AS49" i="230" l="1"/>
  <c r="AR49" i="230"/>
  <c r="AP49" i="230"/>
  <c r="AO49" i="230"/>
  <c r="AM49" i="230"/>
  <c r="AL49" i="230"/>
  <c r="AJ49" i="230"/>
  <c r="AI49" i="230"/>
  <c r="AG49" i="230"/>
  <c r="AF49" i="230"/>
  <c r="AD49" i="230"/>
  <c r="AC49" i="230"/>
  <c r="AA49" i="230"/>
  <c r="Z49" i="230"/>
  <c r="X49" i="230"/>
  <c r="W49" i="230"/>
  <c r="U49" i="230"/>
  <c r="T49" i="230"/>
  <c r="R49" i="230"/>
  <c r="Q49" i="230"/>
  <c r="O49" i="230"/>
  <c r="N49" i="230"/>
  <c r="L49" i="230"/>
  <c r="K49" i="230"/>
  <c r="I49" i="230"/>
  <c r="H49" i="230"/>
  <c r="F49" i="230"/>
  <c r="E49" i="230"/>
  <c r="AV49" i="230" l="1"/>
  <c r="CI44" i="232"/>
  <c r="CI13" i="232"/>
  <c r="CI15" i="232"/>
  <c r="CI16" i="232"/>
  <c r="CI14" i="232"/>
  <c r="CI19" i="232"/>
  <c r="CI20" i="232"/>
  <c r="CI17" i="232"/>
  <c r="CI18" i="232"/>
  <c r="CI23" i="232"/>
  <c r="CI26" i="232"/>
  <c r="CI21" i="232"/>
  <c r="CI25" i="232"/>
  <c r="CI22" i="232"/>
  <c r="CI24" i="232"/>
  <c r="CI27" i="232"/>
  <c r="CI28" i="232"/>
  <c r="CI31" i="232"/>
  <c r="CI30" i="232"/>
  <c r="CI36" i="232"/>
  <c r="CI29" i="232"/>
  <c r="CI35" i="232"/>
  <c r="CI32" i="232"/>
  <c r="CI39" i="232"/>
  <c r="CI34" i="232"/>
  <c r="CI38" i="232"/>
  <c r="CI37" i="232"/>
  <c r="CI40" i="232"/>
  <c r="CI41" i="232"/>
  <c r="CI43" i="232"/>
  <c r="CI42" i="232"/>
  <c r="CI12" i="232" l="1"/>
  <c r="CG47" i="232"/>
  <c r="CH47" i="232"/>
  <c r="CI33" i="232"/>
  <c r="CI47" i="232" l="1"/>
  <c r="AS16" i="229"/>
  <c r="AR16" i="229"/>
  <c r="AV17" i="228"/>
  <c r="AU17" i="228"/>
  <c r="M53" i="238" l="1"/>
  <c r="CF29" i="232" l="1"/>
  <c r="CF37" i="232"/>
  <c r="CF25" i="232"/>
  <c r="CF15" i="232"/>
  <c r="CF34" i="232"/>
  <c r="CF31" i="232"/>
  <c r="CF27" i="232"/>
  <c r="CF18" i="232"/>
  <c r="CF42" i="232"/>
  <c r="CF32" i="232"/>
  <c r="CF26" i="232"/>
  <c r="CF17" i="232"/>
  <c r="CF43" i="232"/>
  <c r="CF36" i="232"/>
  <c r="CF21" i="232"/>
  <c r="CF16" i="232"/>
  <c r="CF35" i="232"/>
  <c r="CF23" i="232"/>
  <c r="CF14" i="232"/>
  <c r="CF41" i="232"/>
  <c r="CF30" i="232"/>
  <c r="CF24" i="232"/>
  <c r="CF12" i="232"/>
  <c r="CF47" i="232" s="1"/>
  <c r="CF40" i="232"/>
  <c r="CF28" i="232"/>
  <c r="CF20" i="232"/>
  <c r="CF13" i="232"/>
  <c r="CF39" i="232"/>
  <c r="CF22" i="232"/>
  <c r="CF19" i="232"/>
  <c r="CF33" i="232"/>
  <c r="CF38" i="232"/>
  <c r="CB12" i="237" l="1"/>
  <c r="CB13" i="237"/>
  <c r="CB14" i="237"/>
  <c r="CB16" i="237"/>
  <c r="CB15" i="237"/>
  <c r="CB17" i="237"/>
  <c r="CB20" i="237"/>
  <c r="CB23" i="237"/>
  <c r="CB22" i="237"/>
  <c r="CB19" i="237"/>
  <c r="CB21" i="237"/>
  <c r="CB26" i="237"/>
  <c r="CB24" i="237"/>
  <c r="CB27" i="237"/>
  <c r="CB31" i="237"/>
  <c r="CB32" i="237"/>
  <c r="CB30" i="237"/>
  <c r="CB29" i="237"/>
  <c r="CB28" i="237"/>
  <c r="CB25" i="237"/>
  <c r="CB33" i="237"/>
  <c r="CB36" i="237"/>
  <c r="CB35" i="237"/>
  <c r="CB34" i="237"/>
  <c r="CB41" i="237"/>
  <c r="CB40" i="237"/>
  <c r="CB42" i="237"/>
  <c r="CB51" i="237"/>
  <c r="CB46" i="237"/>
  <c r="CB37" i="237"/>
  <c r="CB52" i="237"/>
  <c r="CB45" i="237"/>
  <c r="CB44" i="237"/>
  <c r="CB47" i="237"/>
  <c r="CB60" i="237"/>
  <c r="CB48" i="237"/>
  <c r="CB49" i="237"/>
  <c r="CB54" i="237"/>
  <c r="CB39" i="237"/>
  <c r="CB55" i="237"/>
  <c r="CB59" i="237"/>
  <c r="CB56" i="237"/>
  <c r="CB68" i="237"/>
  <c r="CB58" i="237"/>
  <c r="CB53" i="237"/>
  <c r="CB61" i="237"/>
  <c r="CB57" i="237"/>
  <c r="CB62" i="237"/>
  <c r="CB63" i="237"/>
  <c r="CB69" i="237"/>
  <c r="CB70" i="237"/>
  <c r="CB71" i="237"/>
  <c r="CB50" i="237"/>
  <c r="CB64" i="237"/>
  <c r="CB74" i="237"/>
  <c r="CB75" i="237"/>
  <c r="CB76" i="237"/>
  <c r="CB77" i="237"/>
  <c r="CB78" i="237"/>
  <c r="CB67" i="237"/>
  <c r="CB65" i="237"/>
  <c r="CB79" i="237"/>
  <c r="CB72" i="237"/>
  <c r="CB66" i="237"/>
  <c r="CB80" i="237"/>
  <c r="CB83" i="237"/>
  <c r="CB85" i="237"/>
  <c r="CB86" i="237"/>
  <c r="CB87" i="237"/>
  <c r="CB88" i="237"/>
  <c r="CB81" i="237"/>
  <c r="CB89" i="237"/>
  <c r="CB96" i="237"/>
  <c r="CB90" i="237"/>
  <c r="CB82" i="237"/>
  <c r="CB91" i="237"/>
  <c r="CB92" i="237"/>
  <c r="CB73" i="237"/>
  <c r="CB93" i="237"/>
  <c r="CB97" i="237"/>
  <c r="CB98" i="237"/>
  <c r="CB43" i="237" l="1"/>
  <c r="CB84" i="237"/>
  <c r="CB18" i="237"/>
  <c r="CB38" i="237"/>
  <c r="AP16" i="229" l="1"/>
  <c r="AO16" i="229"/>
  <c r="AS17" i="228"/>
  <c r="AR17" i="228"/>
  <c r="BY12" i="237" l="1"/>
  <c r="E53" i="238" l="1"/>
  <c r="F53" i="238"/>
  <c r="G53" i="238"/>
  <c r="H53" i="238"/>
  <c r="I53" i="238"/>
  <c r="J53" i="238"/>
  <c r="K53" i="238"/>
  <c r="L53" i="238"/>
  <c r="N53" i="238"/>
  <c r="P53" i="238"/>
  <c r="CC13" i="232" l="1"/>
  <c r="CC12" i="232"/>
  <c r="CC14" i="232"/>
  <c r="CC16" i="232"/>
  <c r="CC17" i="232"/>
  <c r="CC18" i="232"/>
  <c r="CC15" i="232"/>
  <c r="CC19" i="232"/>
  <c r="CC20" i="232"/>
  <c r="CC24" i="232"/>
  <c r="CC23" i="232"/>
  <c r="CC21" i="232"/>
  <c r="CC26" i="232"/>
  <c r="CC27" i="232"/>
  <c r="CC25" i="232"/>
  <c r="CC22" i="232"/>
  <c r="CC28" i="232"/>
  <c r="CC30" i="232"/>
  <c r="CC35" i="232"/>
  <c r="CC36" i="232"/>
  <c r="CC32" i="232"/>
  <c r="CC31" i="232"/>
  <c r="CC37" i="232"/>
  <c r="CC39" i="232"/>
  <c r="CC40" i="232"/>
  <c r="CC41" i="232"/>
  <c r="CC38" i="232"/>
  <c r="CC33" i="232"/>
  <c r="CC43" i="232"/>
  <c r="CC42" i="232"/>
  <c r="CC34" i="232"/>
  <c r="CC29" i="232"/>
  <c r="CC47" i="232" l="1"/>
  <c r="BY97" i="237"/>
  <c r="BY57" i="237"/>
  <c r="BY39" i="237"/>
  <c r="BY45" i="237"/>
  <c r="BY41" i="237"/>
  <c r="BY30" i="237"/>
  <c r="BY19" i="237"/>
  <c r="BY14" i="237"/>
  <c r="BY85" i="237"/>
  <c r="BY77" i="237"/>
  <c r="BY92" i="237"/>
  <c r="BY81" i="237"/>
  <c r="BY83" i="237"/>
  <c r="BY74" i="237"/>
  <c r="BY53" i="237"/>
  <c r="BY55" i="237"/>
  <c r="BY51" i="237"/>
  <c r="BY38" i="237"/>
  <c r="BY27" i="237"/>
  <c r="BY20" i="237"/>
  <c r="BY73" i="237"/>
  <c r="BY72" i="237"/>
  <c r="BY84" i="237"/>
  <c r="BY75" i="237"/>
  <c r="BY61" i="237"/>
  <c r="BY48" i="237"/>
  <c r="BY52" i="237"/>
  <c r="BY25" i="237"/>
  <c r="BY32" i="237"/>
  <c r="BY23" i="237"/>
  <c r="BY80" i="237"/>
  <c r="BY96" i="237"/>
  <c r="BY86" i="237"/>
  <c r="BY100" i="237"/>
  <c r="BY50" i="237"/>
  <c r="BY69" i="237"/>
  <c r="BY59" i="237"/>
  <c r="BY44" i="237"/>
  <c r="BY42" i="237"/>
  <c r="BY28" i="237"/>
  <c r="BY21" i="237"/>
  <c r="BY15" i="237"/>
  <c r="BY93" i="237"/>
  <c r="BY66" i="237"/>
  <c r="BY98" i="237"/>
  <c r="BY89" i="237"/>
  <c r="BY65" i="237"/>
  <c r="BY76" i="237"/>
  <c r="BY62" i="237"/>
  <c r="BY54" i="237"/>
  <c r="BY43" i="237"/>
  <c r="BY34" i="237"/>
  <c r="BY29" i="237"/>
  <c r="BY22" i="237"/>
  <c r="BY13" i="237"/>
  <c r="BY82" i="237"/>
  <c r="BY88" i="237"/>
  <c r="BY67" i="237"/>
  <c r="BY71" i="237"/>
  <c r="BY58" i="237"/>
  <c r="BY47" i="237"/>
  <c r="BY37" i="237"/>
  <c r="BY36" i="237"/>
  <c r="BY26" i="237"/>
  <c r="BY17" i="237"/>
  <c r="BY90" i="237"/>
  <c r="BY87" i="237"/>
  <c r="BY78" i="237"/>
  <c r="BY70" i="237"/>
  <c r="BY56" i="237"/>
  <c r="BY60" i="237"/>
  <c r="BY40" i="237"/>
  <c r="BY33" i="237"/>
  <c r="BY31" i="237"/>
  <c r="BY16" i="237"/>
  <c r="BY91" i="237"/>
  <c r="BY79" i="237"/>
  <c r="BY64" i="237"/>
  <c r="BY63" i="237"/>
  <c r="BY68" i="237"/>
  <c r="BY49" i="237"/>
  <c r="BY46" i="237"/>
  <c r="BY35" i="237"/>
  <c r="BY24" i="237"/>
  <c r="BY18" i="237"/>
  <c r="Q53" i="238" l="1"/>
  <c r="AP17" i="228" l="1"/>
  <c r="AO17" i="228"/>
  <c r="AL16" i="229" l="1"/>
  <c r="AM16" i="229"/>
  <c r="AI16" i="229" l="1"/>
  <c r="AJ16" i="229"/>
  <c r="AL17" i="228"/>
  <c r="AM17" i="228"/>
  <c r="BV100" i="237" l="1"/>
  <c r="BV96" i="237"/>
  <c r="BV86" i="237"/>
  <c r="BV76" i="237"/>
  <c r="BV62" i="237"/>
  <c r="BV48" i="237"/>
  <c r="BV44" i="237"/>
  <c r="BV41" i="237"/>
  <c r="BV29" i="237"/>
  <c r="BV20" i="237"/>
  <c r="BV73" i="237"/>
  <c r="BV91" i="237"/>
  <c r="BV79" i="237"/>
  <c r="BV78" i="237"/>
  <c r="BV70" i="237"/>
  <c r="BV68" i="237"/>
  <c r="BV43" i="237"/>
  <c r="BV42" i="237"/>
  <c r="BV30" i="237"/>
  <c r="BV21" i="237"/>
  <c r="BV14" i="237"/>
  <c r="BV64" i="237"/>
  <c r="BV82" i="237"/>
  <c r="BV88" i="237"/>
  <c r="BV50" i="237"/>
  <c r="BV69" i="237"/>
  <c r="BV58" i="237"/>
  <c r="BV40" i="237"/>
  <c r="BV46" i="237"/>
  <c r="BV33" i="237"/>
  <c r="BV19" i="237"/>
  <c r="BV15" i="237"/>
  <c r="BV90" i="237"/>
  <c r="BV87" i="237"/>
  <c r="BV77" i="237"/>
  <c r="BV57" i="237"/>
  <c r="BV56" i="237"/>
  <c r="BV52" i="237"/>
  <c r="BV35" i="237"/>
  <c r="BV28" i="237"/>
  <c r="BV22" i="237"/>
  <c r="BV13" i="237"/>
  <c r="BV97" i="237"/>
  <c r="BV85" i="237"/>
  <c r="BV75" i="237"/>
  <c r="BV61" i="237"/>
  <c r="BV55" i="237"/>
  <c r="BV45" i="237"/>
  <c r="BV37" i="237"/>
  <c r="BV27" i="237"/>
  <c r="BV23" i="237"/>
  <c r="BV98" i="237"/>
  <c r="BV89" i="237"/>
  <c r="BV65" i="237"/>
  <c r="BV74" i="237"/>
  <c r="BV47" i="237"/>
  <c r="BV59" i="237"/>
  <c r="BV49" i="237"/>
  <c r="BV38" i="237"/>
  <c r="BV26" i="237"/>
  <c r="BV18" i="237"/>
  <c r="BV92" i="237"/>
  <c r="BV72" i="237"/>
  <c r="BV84" i="237"/>
  <c r="BV39" i="237"/>
  <c r="BV53" i="237"/>
  <c r="BV60" i="237"/>
  <c r="BV25" i="237"/>
  <c r="BV32" i="237"/>
  <c r="BV24" i="237"/>
  <c r="BV17" i="237"/>
  <c r="BV12" i="237"/>
  <c r="BV63" i="237"/>
  <c r="BV67" i="237"/>
  <c r="BV81" i="237"/>
  <c r="BV83" i="237"/>
  <c r="BV71" i="237"/>
  <c r="BV54" i="237"/>
  <c r="BV51" i="237"/>
  <c r="BV34" i="237"/>
  <c r="BV36" i="237"/>
  <c r="BV31" i="237"/>
  <c r="BV16" i="237"/>
  <c r="O14" i="238" l="1"/>
  <c r="O53" i="238" s="1"/>
  <c r="BS12" i="237" l="1"/>
  <c r="BS54" i="237"/>
  <c r="BS53" i="237"/>
  <c r="BS59" i="237"/>
  <c r="BS61" i="237"/>
  <c r="BS47" i="237"/>
  <c r="BS62" i="237"/>
  <c r="BS57" i="237"/>
  <c r="BS69" i="237"/>
  <c r="BS70" i="237"/>
  <c r="BS71" i="237"/>
  <c r="BS74" i="237"/>
  <c r="BS75" i="237"/>
  <c r="BS76" i="237"/>
  <c r="BS77" i="237"/>
  <c r="BS83" i="237"/>
  <c r="BS84" i="237"/>
  <c r="BS65" i="237"/>
  <c r="BS85" i="237"/>
  <c r="BS86" i="237"/>
  <c r="BS87" i="237"/>
  <c r="BS88" i="237"/>
  <c r="BS79" i="237"/>
  <c r="BS81" i="237"/>
  <c r="BS72" i="237"/>
  <c r="BS89" i="237"/>
  <c r="BS97" i="237"/>
  <c r="BS50" i="237"/>
  <c r="BS96" i="237"/>
  <c r="BS90" i="237"/>
  <c r="BS39" i="237"/>
  <c r="BS78" i="237"/>
  <c r="BS82" i="237"/>
  <c r="BS98" i="237"/>
  <c r="BS100" i="237"/>
  <c r="BS91" i="237"/>
  <c r="BS67" i="237"/>
  <c r="BS92" i="237"/>
  <c r="BS68" i="237"/>
  <c r="BS13" i="237"/>
  <c r="BS15" i="237"/>
  <c r="BS14" i="237"/>
  <c r="BS16" i="237"/>
  <c r="BS17" i="237"/>
  <c r="BS18" i="237"/>
  <c r="BS23" i="237"/>
  <c r="BS20" i="237"/>
  <c r="BS22" i="237"/>
  <c r="BS19" i="237"/>
  <c r="BS31" i="237"/>
  <c r="BS21" i="237"/>
  <c r="BS24" i="237"/>
  <c r="BS26" i="237"/>
  <c r="BS27" i="237"/>
  <c r="BS29" i="237"/>
  <c r="BS28" i="237"/>
  <c r="BS30" i="237"/>
  <c r="BS33" i="237"/>
  <c r="BS38" i="237"/>
  <c r="BS36" i="237"/>
  <c r="BS37" i="237"/>
  <c r="BS32" i="237"/>
  <c r="BS41" i="237"/>
  <c r="BS35" i="237"/>
  <c r="BS49" i="237"/>
  <c r="BS45" i="237"/>
  <c r="BS46" i="237"/>
  <c r="BS42" i="237"/>
  <c r="BS44" i="237"/>
  <c r="BS52" i="237"/>
  <c r="BS34" i="237"/>
  <c r="BS40" i="237"/>
  <c r="BS25" i="237"/>
  <c r="BS43" i="237"/>
  <c r="BS55" i="237"/>
  <c r="BS51" i="237"/>
  <c r="BS48" i="237"/>
  <c r="BS60" i="237"/>
  <c r="BS56" i="237"/>
  <c r="BS58" i="237"/>
  <c r="AG16" i="229" l="1"/>
  <c r="AF16" i="229"/>
  <c r="AI17" i="228" l="1"/>
  <c r="AJ17" i="228"/>
  <c r="AG17" i="228" l="1"/>
  <c r="AF17" i="228"/>
  <c r="BP82" i="237" l="1"/>
  <c r="BP78" i="237"/>
  <c r="BP39" i="237"/>
  <c r="BP90" i="237"/>
  <c r="BP12" i="237" l="1"/>
  <c r="BP13" i="237"/>
  <c r="BP15" i="237"/>
  <c r="BP14" i="237"/>
  <c r="BP16" i="237"/>
  <c r="BP18" i="237"/>
  <c r="BP17" i="237"/>
  <c r="BP23" i="237"/>
  <c r="BP20" i="237"/>
  <c r="BP22" i="237"/>
  <c r="BP19" i="237"/>
  <c r="BP24" i="237"/>
  <c r="BP31" i="237"/>
  <c r="BP21" i="237"/>
  <c r="BP27" i="237"/>
  <c r="BP29" i="237"/>
  <c r="BP26" i="237"/>
  <c r="BP36" i="237"/>
  <c r="BP33" i="237"/>
  <c r="BP38" i="237"/>
  <c r="BP28" i="237"/>
  <c r="BP37" i="237"/>
  <c r="BP32" i="237"/>
  <c r="BP30" i="237"/>
  <c r="BP41" i="237"/>
  <c r="BP35" i="237"/>
  <c r="BP49" i="237"/>
  <c r="BP45" i="237"/>
  <c r="BP46" i="237"/>
  <c r="BP52" i="237"/>
  <c r="BP42" i="237"/>
  <c r="BP44" i="237"/>
  <c r="BP40" i="237"/>
  <c r="BP25" i="237"/>
  <c r="BP34" i="237"/>
  <c r="BP43" i="237"/>
  <c r="BP69" i="237"/>
  <c r="BP55" i="237"/>
  <c r="BP51" i="237"/>
  <c r="BP48" i="237"/>
  <c r="BP60" i="237"/>
  <c r="BP68" i="237"/>
  <c r="BP54" i="237"/>
  <c r="BP53" i="237"/>
  <c r="BP59" i="237"/>
  <c r="BP56" i="237"/>
  <c r="BP58" i="237"/>
  <c r="BP61" i="237"/>
  <c r="BP47" i="237"/>
  <c r="BP62" i="237"/>
  <c r="BP70" i="237"/>
  <c r="BP71" i="237"/>
  <c r="BP57" i="237"/>
  <c r="BP74" i="237"/>
  <c r="BP75" i="237"/>
  <c r="BP76" i="237"/>
  <c r="BP83" i="237"/>
  <c r="BP84" i="237"/>
  <c r="BP65" i="237"/>
  <c r="BP85" i="237"/>
  <c r="BP86" i="237"/>
  <c r="BP87" i="237"/>
  <c r="BP88" i="237"/>
  <c r="BP79" i="237"/>
  <c r="BP81" i="237"/>
  <c r="BP77" i="237"/>
  <c r="BP72" i="237"/>
  <c r="BP89" i="237"/>
  <c r="BP97" i="237"/>
  <c r="BP50" i="237"/>
  <c r="BP96" i="237"/>
  <c r="AD16" i="229" l="1"/>
  <c r="AC16" i="229"/>
  <c r="BT38" i="232" l="1"/>
  <c r="BT13" i="232"/>
  <c r="BT12" i="232"/>
  <c r="BT14" i="232"/>
  <c r="BT18" i="232"/>
  <c r="BT20" i="232"/>
  <c r="BT17" i="232"/>
  <c r="BT15" i="232"/>
  <c r="BT19" i="232"/>
  <c r="BT16" i="232"/>
  <c r="BT21" i="232"/>
  <c r="BT26" i="232"/>
  <c r="BT24" i="232"/>
  <c r="BT25" i="232"/>
  <c r="BT23" i="232"/>
  <c r="BT22" i="232"/>
  <c r="BT27" i="232"/>
  <c r="BT28" i="232"/>
  <c r="BT35" i="232"/>
  <c r="BT30" i="232"/>
  <c r="BT36" i="232"/>
  <c r="BT37" i="232"/>
  <c r="BT34" i="232"/>
  <c r="BT31" i="232"/>
  <c r="BT32" i="232"/>
  <c r="BT39" i="232"/>
  <c r="BT40" i="232"/>
  <c r="BT41" i="232"/>
  <c r="BT43" i="232"/>
  <c r="BT42" i="232"/>
  <c r="BT33" i="232"/>
  <c r="BT47" i="232" l="1"/>
  <c r="BM96" i="237"/>
  <c r="BM50" i="237"/>
  <c r="BM97" i="237" l="1"/>
  <c r="BM12" i="237"/>
  <c r="BM17" i="237"/>
  <c r="BM23" i="237"/>
  <c r="BM31" i="237"/>
  <c r="BM29" i="237"/>
  <c r="BM32" i="237"/>
  <c r="BM41" i="237"/>
  <c r="BM45" i="237"/>
  <c r="BM35" i="237"/>
  <c r="BM44" i="237"/>
  <c r="BM34" i="237"/>
  <c r="BM43" i="237"/>
  <c r="BM61" i="237"/>
  <c r="BM55" i="237"/>
  <c r="BM70" i="237"/>
  <c r="BM51" i="237"/>
  <c r="BM59" i="237"/>
  <c r="BM47" i="237"/>
  <c r="BM83" i="237"/>
  <c r="BM72" i="237"/>
  <c r="BM85" i="237"/>
  <c r="BM87" i="237"/>
  <c r="BM88" i="237"/>
  <c r="BM81" i="237"/>
  <c r="BM77" i="237"/>
  <c r="BM13" i="237"/>
  <c r="BM15" i="237"/>
  <c r="BM16" i="237"/>
  <c r="BM18" i="237"/>
  <c r="BM22" i="237"/>
  <c r="BM19" i="237"/>
  <c r="BM14" i="237"/>
  <c r="BM24" i="237"/>
  <c r="BM27" i="237"/>
  <c r="BM21" i="237"/>
  <c r="BM28" i="237"/>
  <c r="BM36" i="237"/>
  <c r="BM33" i="237"/>
  <c r="BM37" i="237"/>
  <c r="BM30" i="237"/>
  <c r="BM49" i="237"/>
  <c r="BM42" i="237"/>
  <c r="BM25" i="237"/>
  <c r="BM69" i="237"/>
  <c r="BM48" i="237"/>
  <c r="BM40" i="237"/>
  <c r="BM46" i="237"/>
  <c r="BM68" i="237"/>
  <c r="BM60" i="237"/>
  <c r="BM62" i="237"/>
  <c r="BM71" i="237"/>
  <c r="BM76" i="237"/>
  <c r="BM57" i="237"/>
  <c r="BM75" i="237"/>
  <c r="BM53" i="237"/>
  <c r="BM84" i="237"/>
  <c r="BM65" i="237"/>
  <c r="BM86" i="237"/>
  <c r="BM89" i="237"/>
  <c r="BM99" i="237" l="1"/>
  <c r="BM58" i="237"/>
  <c r="BM56" i="237"/>
  <c r="BM74" i="237"/>
  <c r="BM54" i="237"/>
  <c r="BM52" i="237"/>
  <c r="BM38" i="237"/>
  <c r="BM26" i="237"/>
  <c r="BM20" i="237"/>
  <c r="BM98" i="237"/>
  <c r="BM79" i="237"/>
  <c r="W110" i="237" l="1"/>
  <c r="AX109" i="237"/>
  <c r="AU109" i="237"/>
  <c r="AR109" i="237"/>
  <c r="AO109" i="237"/>
  <c r="AL109" i="237"/>
  <c r="AI109" i="237"/>
  <c r="AF109" i="237"/>
  <c r="AC109" i="237"/>
  <c r="Z109" i="237"/>
  <c r="W109" i="237"/>
  <c r="AL108" i="237"/>
  <c r="AI108" i="237"/>
  <c r="AF108" i="237"/>
  <c r="AC108" i="237"/>
  <c r="Z108" i="237"/>
  <c r="W108" i="237"/>
  <c r="AF107" i="237"/>
  <c r="AG107" i="237" s="1"/>
  <c r="AC107" i="237"/>
  <c r="Z107" i="237"/>
  <c r="W107" i="237"/>
  <c r="BG101" i="237"/>
  <c r="BD101" i="237"/>
  <c r="BA101" i="237"/>
  <c r="AX101" i="237"/>
  <c r="AU101" i="237"/>
  <c r="AR101" i="237"/>
  <c r="AO101" i="237"/>
  <c r="AL101" i="237"/>
  <c r="AI101" i="237"/>
  <c r="AF101" i="237"/>
  <c r="AC101" i="237"/>
  <c r="Z101" i="237"/>
  <c r="W101" i="237"/>
  <c r="BG106" i="237"/>
  <c r="BD106" i="237"/>
  <c r="AR106" i="237"/>
  <c r="AS106" i="237" s="1"/>
  <c r="AT106" i="237" s="1"/>
  <c r="AU106" i="237" s="1"/>
  <c r="AV106" i="237" s="1"/>
  <c r="AW106" i="237" s="1"/>
  <c r="AX106" i="237" s="1"/>
  <c r="AY106" i="237" s="1"/>
  <c r="AO106" i="237"/>
  <c r="AL106" i="237"/>
  <c r="AI106" i="237"/>
  <c r="AF106" i="237"/>
  <c r="AC106" i="237"/>
  <c r="Z106" i="237"/>
  <c r="W106" i="237"/>
  <c r="BG100" i="237"/>
  <c r="BD100" i="237"/>
  <c r="BA100" i="237"/>
  <c r="BJ99" i="237"/>
  <c r="BG99" i="237"/>
  <c r="BD99" i="237"/>
  <c r="BA99" i="237"/>
  <c r="AX99" i="237"/>
  <c r="AU99" i="237"/>
  <c r="AR99" i="237"/>
  <c r="AO99" i="237"/>
  <c r="AL99" i="237"/>
  <c r="AI99" i="237"/>
  <c r="AF99" i="237"/>
  <c r="AC99" i="237"/>
  <c r="Z99" i="237"/>
  <c r="W99" i="237"/>
  <c r="BJ105" i="237"/>
  <c r="BG105" i="237"/>
  <c r="BD105" i="237"/>
  <c r="BA105" i="237"/>
  <c r="AX105" i="237"/>
  <c r="AU105" i="237"/>
  <c r="AR105" i="237"/>
  <c r="AL105" i="237"/>
  <c r="AM105" i="237" s="1"/>
  <c r="AN105" i="237" s="1"/>
  <c r="AO105" i="237" s="1"/>
  <c r="AI105" i="237"/>
  <c r="AF105" i="237"/>
  <c r="AC105" i="237"/>
  <c r="Z105" i="237"/>
  <c r="W105" i="237"/>
  <c r="BJ104" i="237"/>
  <c r="BG104" i="237"/>
  <c r="BD104" i="237"/>
  <c r="BA104" i="237"/>
  <c r="AX104" i="237"/>
  <c r="AU104" i="237"/>
  <c r="AR104" i="237"/>
  <c r="AL104" i="237"/>
  <c r="AM104" i="237" s="1"/>
  <c r="AN104" i="237" s="1"/>
  <c r="AO104" i="237" s="1"/>
  <c r="AI104" i="237"/>
  <c r="AF104" i="237"/>
  <c r="AC104" i="237"/>
  <c r="Z104" i="237"/>
  <c r="W104" i="237"/>
  <c r="BJ103" i="237"/>
  <c r="BG103" i="237"/>
  <c r="BD103" i="237"/>
  <c r="BA103" i="237"/>
  <c r="AR103" i="237"/>
  <c r="AS103" i="237" s="1"/>
  <c r="AT103" i="237" s="1"/>
  <c r="AU103" i="237" s="1"/>
  <c r="AV103" i="237" s="1"/>
  <c r="AW103" i="237" s="1"/>
  <c r="AX103" i="237" s="1"/>
  <c r="AO103" i="237"/>
  <c r="AL103" i="237"/>
  <c r="AI103" i="237"/>
  <c r="AF103" i="237"/>
  <c r="AC103" i="237"/>
  <c r="Z103" i="237"/>
  <c r="W103" i="237"/>
  <c r="BJ102" i="237"/>
  <c r="BG102" i="237"/>
  <c r="BD102" i="237"/>
  <c r="BA102" i="237"/>
  <c r="AR102" i="237"/>
  <c r="AL102" i="237"/>
  <c r="AI102" i="237"/>
  <c r="AF102" i="237"/>
  <c r="AC102" i="237"/>
  <c r="Z102" i="237"/>
  <c r="W102" i="237"/>
  <c r="BJ98" i="237"/>
  <c r="BG98" i="237"/>
  <c r="BD98" i="237"/>
  <c r="BA98" i="237"/>
  <c r="AX98" i="237"/>
  <c r="AU98" i="237"/>
  <c r="AR98" i="237"/>
  <c r="AO98" i="237"/>
  <c r="AL98" i="237"/>
  <c r="AI98" i="237"/>
  <c r="AF98" i="237"/>
  <c r="AC98" i="237"/>
  <c r="Z98" i="237"/>
  <c r="W98" i="237"/>
  <c r="BJ77" i="237"/>
  <c r="BJ81" i="237"/>
  <c r="BG81" i="237"/>
  <c r="BJ79" i="237"/>
  <c r="BG79" i="237"/>
  <c r="BD79" i="237"/>
  <c r="BJ89" i="237"/>
  <c r="BG89" i="237"/>
  <c r="BD89" i="237"/>
  <c r="BA89" i="237"/>
  <c r="AU89" i="237"/>
  <c r="AV89" i="237" s="1"/>
  <c r="AX89" i="237" s="1"/>
  <c r="AR89" i="237"/>
  <c r="AO89" i="237"/>
  <c r="AL89" i="237"/>
  <c r="AI89" i="237"/>
  <c r="AF89" i="237"/>
  <c r="AC89" i="237"/>
  <c r="Z89" i="237"/>
  <c r="W89" i="237"/>
  <c r="BJ88" i="237"/>
  <c r="BG88" i="237"/>
  <c r="BD88" i="237"/>
  <c r="BA88" i="237"/>
  <c r="AX88" i="237"/>
  <c r="BJ87" i="237"/>
  <c r="BG87" i="237"/>
  <c r="BD87" i="237"/>
  <c r="BA87" i="237"/>
  <c r="AX87" i="237"/>
  <c r="AU87" i="237"/>
  <c r="AR87" i="237"/>
  <c r="AO87" i="237"/>
  <c r="AL87" i="237"/>
  <c r="AI87" i="237"/>
  <c r="AF87" i="237"/>
  <c r="AC87" i="237"/>
  <c r="Z87" i="237"/>
  <c r="W87" i="237"/>
  <c r="BJ86" i="237"/>
  <c r="BG86" i="237"/>
  <c r="BD86" i="237"/>
  <c r="BA86" i="237"/>
  <c r="AX86" i="237"/>
  <c r="AU86" i="237"/>
  <c r="AR86" i="237"/>
  <c r="AO86" i="237"/>
  <c r="AL86" i="237"/>
  <c r="AI86" i="237"/>
  <c r="AF86" i="237"/>
  <c r="AC86" i="237"/>
  <c r="Z86" i="237"/>
  <c r="W86" i="237"/>
  <c r="BJ85" i="237"/>
  <c r="BG85" i="237"/>
  <c r="BD85" i="237"/>
  <c r="BA85" i="237"/>
  <c r="AX85" i="237"/>
  <c r="AU85" i="237"/>
  <c r="AR85" i="237"/>
  <c r="AO85" i="237"/>
  <c r="AL85" i="237"/>
  <c r="AI85" i="237"/>
  <c r="AF85" i="237"/>
  <c r="AC85" i="237"/>
  <c r="Z85" i="237"/>
  <c r="W85" i="237"/>
  <c r="BJ72" i="237"/>
  <c r="BG72" i="237"/>
  <c r="BD72" i="237"/>
  <c r="BA72" i="237"/>
  <c r="AX72" i="237"/>
  <c r="AR72" i="237"/>
  <c r="AS72" i="237" s="1"/>
  <c r="AL72" i="237"/>
  <c r="AM72" i="237" s="1"/>
  <c r="AI72" i="237"/>
  <c r="AF72" i="237"/>
  <c r="AC72" i="237"/>
  <c r="Z72" i="237"/>
  <c r="W72" i="237"/>
  <c r="BJ65" i="237"/>
  <c r="BG65" i="237"/>
  <c r="BD65" i="237"/>
  <c r="BA65" i="237"/>
  <c r="AX65" i="237"/>
  <c r="AU65" i="237"/>
  <c r="AR65" i="237"/>
  <c r="AO65" i="237"/>
  <c r="AL65" i="237"/>
  <c r="AI65" i="237"/>
  <c r="AF65" i="237"/>
  <c r="AC65" i="237"/>
  <c r="Z65" i="237"/>
  <c r="W65" i="237"/>
  <c r="BJ84" i="237"/>
  <c r="BG84" i="237"/>
  <c r="BD84" i="237"/>
  <c r="BA84" i="237"/>
  <c r="AX84" i="237"/>
  <c r="AU84" i="237"/>
  <c r="AR84" i="237"/>
  <c r="AO84" i="237"/>
  <c r="AL84" i="237"/>
  <c r="AI84" i="237"/>
  <c r="AF84" i="237"/>
  <c r="AC84" i="237"/>
  <c r="Z84" i="237"/>
  <c r="W84" i="237"/>
  <c r="BJ83" i="237"/>
  <c r="BG83" i="237"/>
  <c r="BD83" i="237"/>
  <c r="BA83" i="237"/>
  <c r="AX83" i="237"/>
  <c r="AU83" i="237"/>
  <c r="AR83" i="237"/>
  <c r="AO83" i="237"/>
  <c r="AL83" i="237"/>
  <c r="AI83" i="237"/>
  <c r="AF83" i="237"/>
  <c r="AC83" i="237"/>
  <c r="Z83" i="237"/>
  <c r="W83" i="237"/>
  <c r="BJ56" i="237"/>
  <c r="BJ47" i="237"/>
  <c r="BG47" i="237"/>
  <c r="BD47" i="237"/>
  <c r="BA47" i="237"/>
  <c r="AX47" i="237"/>
  <c r="BJ59" i="237"/>
  <c r="BG59" i="237"/>
  <c r="BD59" i="237"/>
  <c r="BA59" i="237"/>
  <c r="AX59" i="237"/>
  <c r="AU59" i="237"/>
  <c r="AR59" i="237"/>
  <c r="AO59" i="237"/>
  <c r="AL59" i="237"/>
  <c r="AI59" i="237"/>
  <c r="AF59" i="237"/>
  <c r="AC59" i="237"/>
  <c r="Z59" i="237"/>
  <c r="W59" i="237"/>
  <c r="BJ58" i="237"/>
  <c r="BG58" i="237"/>
  <c r="BD58" i="237"/>
  <c r="BA58" i="237"/>
  <c r="AX58" i="237"/>
  <c r="AU58" i="237"/>
  <c r="AR58" i="237"/>
  <c r="AO58" i="237"/>
  <c r="AL58" i="237"/>
  <c r="AI58" i="237"/>
  <c r="AF58" i="237"/>
  <c r="AC58" i="237"/>
  <c r="Z58" i="237"/>
  <c r="BJ53" i="237"/>
  <c r="BG53" i="237"/>
  <c r="BD53" i="237"/>
  <c r="BA53" i="237"/>
  <c r="AX53" i="237"/>
  <c r="AU53" i="237"/>
  <c r="AR53" i="237"/>
  <c r="AO53" i="237"/>
  <c r="AL53" i="237"/>
  <c r="BJ75" i="237"/>
  <c r="BG75" i="237"/>
  <c r="BD75" i="237"/>
  <c r="BA75" i="237"/>
  <c r="AX75" i="237"/>
  <c r="AU75" i="237"/>
  <c r="AR75" i="237"/>
  <c r="AO75" i="237"/>
  <c r="AL75" i="237"/>
  <c r="AI75" i="237"/>
  <c r="AF75" i="237"/>
  <c r="AC75" i="237"/>
  <c r="Z75" i="237"/>
  <c r="W75" i="237"/>
  <c r="BJ57" i="237"/>
  <c r="BG57" i="237"/>
  <c r="BD57" i="237"/>
  <c r="BA57" i="237"/>
  <c r="AX57" i="237"/>
  <c r="BJ76" i="237"/>
  <c r="BG76" i="237"/>
  <c r="BD76" i="237"/>
  <c r="BA76" i="237"/>
  <c r="AU76" i="237"/>
  <c r="AV76" i="237" s="1"/>
  <c r="AR76" i="237"/>
  <c r="AO76" i="237"/>
  <c r="AL76" i="237"/>
  <c r="AI76" i="237"/>
  <c r="AF76" i="237"/>
  <c r="AC76" i="237"/>
  <c r="Z76" i="237"/>
  <c r="W76" i="237"/>
  <c r="BJ74" i="237"/>
  <c r="BG74" i="237"/>
  <c r="BD74" i="237"/>
  <c r="BA74" i="237"/>
  <c r="AX74" i="237"/>
  <c r="AU74" i="237"/>
  <c r="AR74" i="237"/>
  <c r="AO74" i="237"/>
  <c r="AL74" i="237"/>
  <c r="AI74" i="237"/>
  <c r="AF74" i="237"/>
  <c r="AC74" i="237"/>
  <c r="Z74" i="237"/>
  <c r="W74" i="237"/>
  <c r="BJ51" i="237"/>
  <c r="BG51" i="237"/>
  <c r="BD51" i="237"/>
  <c r="BA51" i="237"/>
  <c r="AX51" i="237"/>
  <c r="AU51" i="237"/>
  <c r="AR51" i="237"/>
  <c r="AO51" i="237"/>
  <c r="AL51" i="237"/>
  <c r="AI51" i="237"/>
  <c r="AF51" i="237"/>
  <c r="AC51" i="237"/>
  <c r="Z51" i="237"/>
  <c r="W51" i="237"/>
  <c r="BJ71" i="237"/>
  <c r="BG71" i="237"/>
  <c r="BD71" i="237"/>
  <c r="BA71" i="237"/>
  <c r="AX71" i="237"/>
  <c r="AU71" i="237"/>
  <c r="AR71" i="237"/>
  <c r="AO71" i="237"/>
  <c r="AL71" i="237"/>
  <c r="AI71" i="237"/>
  <c r="AF71" i="237"/>
  <c r="AC71" i="237"/>
  <c r="Z71" i="237"/>
  <c r="W71" i="237"/>
  <c r="BJ70" i="237"/>
  <c r="BG70" i="237"/>
  <c r="BD70" i="237"/>
  <c r="BA70" i="237"/>
  <c r="AX70" i="237"/>
  <c r="AU70" i="237"/>
  <c r="AR70" i="237"/>
  <c r="AO70" i="237"/>
  <c r="AL70" i="237"/>
  <c r="AI70" i="237"/>
  <c r="AF70" i="237"/>
  <c r="AC70" i="237"/>
  <c r="Z70" i="237"/>
  <c r="W70" i="237"/>
  <c r="BJ55" i="237"/>
  <c r="BG55" i="237"/>
  <c r="BD55" i="237"/>
  <c r="BA55" i="237"/>
  <c r="AX55" i="237"/>
  <c r="AU55" i="237"/>
  <c r="AR55" i="237"/>
  <c r="AO55" i="237"/>
  <c r="AL55" i="237"/>
  <c r="AI55" i="237"/>
  <c r="AF55" i="237"/>
  <c r="AC55" i="237"/>
  <c r="Z55" i="237"/>
  <c r="W55" i="237"/>
  <c r="BJ61" i="237"/>
  <c r="BG61" i="237"/>
  <c r="BD61" i="237"/>
  <c r="BA61" i="237"/>
  <c r="AX61" i="237"/>
  <c r="BJ62" i="237"/>
  <c r="BG62" i="237"/>
  <c r="BD62" i="237"/>
  <c r="BA62" i="237"/>
  <c r="AX62" i="237"/>
  <c r="AU62" i="237"/>
  <c r="AR62" i="237"/>
  <c r="AO62" i="237"/>
  <c r="AL62" i="237"/>
  <c r="AI62" i="237"/>
  <c r="AF62" i="237"/>
  <c r="AC62" i="237"/>
  <c r="Z62" i="237"/>
  <c r="W62" i="237"/>
  <c r="BJ60" i="237"/>
  <c r="BG60" i="237"/>
  <c r="BD60" i="237"/>
  <c r="BA60" i="237"/>
  <c r="AX60" i="237"/>
  <c r="AU60" i="237"/>
  <c r="AR60" i="237"/>
  <c r="AO60" i="237"/>
  <c r="AL60" i="237"/>
  <c r="AI60" i="237"/>
  <c r="AF60" i="237"/>
  <c r="AC60" i="237"/>
  <c r="Z60" i="237"/>
  <c r="W60" i="237"/>
  <c r="BJ54" i="237"/>
  <c r="BG54" i="237"/>
  <c r="BD54" i="237"/>
  <c r="BA54" i="237"/>
  <c r="AX54" i="237"/>
  <c r="AU54" i="237"/>
  <c r="AR54" i="237"/>
  <c r="AO54" i="237"/>
  <c r="AL54" i="237"/>
  <c r="AI54" i="237"/>
  <c r="AF54" i="237"/>
  <c r="AC54" i="237"/>
  <c r="Z54" i="237"/>
  <c r="W54" i="237"/>
  <c r="BJ43" i="237"/>
  <c r="BG43" i="237"/>
  <c r="BD43" i="237"/>
  <c r="BA43" i="237"/>
  <c r="AX43" i="237"/>
  <c r="AU43" i="237"/>
  <c r="AR43" i="237"/>
  <c r="AO43" i="237"/>
  <c r="AL43" i="237"/>
  <c r="AI43" i="237"/>
  <c r="AF43" i="237"/>
  <c r="AC43" i="237"/>
  <c r="Z43" i="237"/>
  <c r="W43" i="237"/>
  <c r="BJ68" i="237"/>
  <c r="BG68" i="237"/>
  <c r="BD68" i="237"/>
  <c r="BA68" i="237"/>
  <c r="AX68" i="237"/>
  <c r="AU68" i="237"/>
  <c r="AR68" i="237"/>
  <c r="AO68" i="237"/>
  <c r="AL68" i="237"/>
  <c r="AI68" i="237"/>
  <c r="AF68" i="237"/>
  <c r="AC68" i="237"/>
  <c r="Z68" i="237"/>
  <c r="W68" i="237"/>
  <c r="BJ34" i="237"/>
  <c r="BG34" i="237"/>
  <c r="BJ46" i="237"/>
  <c r="BG46" i="237"/>
  <c r="BD46" i="237"/>
  <c r="BA46" i="237"/>
  <c r="AX46" i="237"/>
  <c r="AU46" i="237"/>
  <c r="AR46" i="237"/>
  <c r="AO46" i="237"/>
  <c r="AL46" i="237"/>
  <c r="AI46" i="237"/>
  <c r="AF46" i="237"/>
  <c r="AC46" i="237"/>
  <c r="Z46" i="237"/>
  <c r="W46" i="237"/>
  <c r="BJ40" i="237"/>
  <c r="BG40" i="237"/>
  <c r="BD40" i="237"/>
  <c r="BA40" i="237"/>
  <c r="AX40" i="237"/>
  <c r="BJ48" i="237"/>
  <c r="BG48" i="237"/>
  <c r="BD48" i="237"/>
  <c r="BA48" i="237"/>
  <c r="AX48" i="237"/>
  <c r="AU48" i="237"/>
  <c r="AR48" i="237"/>
  <c r="AO48" i="237"/>
  <c r="AL48" i="237"/>
  <c r="AI48" i="237"/>
  <c r="AF48" i="237"/>
  <c r="AC48" i="237"/>
  <c r="Z48" i="237"/>
  <c r="W48" i="237"/>
  <c r="BJ69" i="237"/>
  <c r="BG69" i="237"/>
  <c r="BD69" i="237"/>
  <c r="BA69" i="237"/>
  <c r="AX69" i="237"/>
  <c r="AU69" i="237"/>
  <c r="AR69" i="237"/>
  <c r="AO69" i="237"/>
  <c r="AL69" i="237"/>
  <c r="AI69" i="237"/>
  <c r="AF69" i="237"/>
  <c r="AC69" i="237"/>
  <c r="Z69" i="237"/>
  <c r="W69" i="237"/>
  <c r="BJ52" i="237"/>
  <c r="BG52" i="237"/>
  <c r="BD52" i="237"/>
  <c r="BA52" i="237"/>
  <c r="AX52" i="237"/>
  <c r="AU52" i="237"/>
  <c r="AR52" i="237"/>
  <c r="AO52" i="237"/>
  <c r="AL52" i="237"/>
  <c r="AI52" i="237"/>
  <c r="AF52" i="237"/>
  <c r="AC52" i="237"/>
  <c r="Z52" i="237"/>
  <c r="W52" i="237"/>
  <c r="BJ44" i="237"/>
  <c r="BG44" i="237"/>
  <c r="BD44" i="237"/>
  <c r="BA44" i="237"/>
  <c r="AX44" i="237"/>
  <c r="AU44" i="237"/>
  <c r="AR44" i="237"/>
  <c r="AO44" i="237"/>
  <c r="AL44" i="237"/>
  <c r="AI44" i="237"/>
  <c r="AF44" i="237"/>
  <c r="AC44" i="237"/>
  <c r="Z44" i="237"/>
  <c r="W44" i="237"/>
  <c r="BJ25" i="237"/>
  <c r="BG25" i="237"/>
  <c r="BD25" i="237"/>
  <c r="BA25" i="237"/>
  <c r="AX25" i="237"/>
  <c r="AU25" i="237"/>
  <c r="AR25" i="237"/>
  <c r="AO25" i="237"/>
  <c r="AL25" i="237"/>
  <c r="AI25" i="237"/>
  <c r="AF25" i="237"/>
  <c r="AC25" i="237"/>
  <c r="Z25" i="237"/>
  <c r="W25" i="237"/>
  <c r="BJ35" i="237"/>
  <c r="BG35" i="237"/>
  <c r="BD35" i="237"/>
  <c r="BA35" i="237"/>
  <c r="AX35" i="237"/>
  <c r="AU35" i="237"/>
  <c r="AR35" i="237"/>
  <c r="AO35" i="237"/>
  <c r="AL35" i="237"/>
  <c r="AI35" i="237"/>
  <c r="AF35" i="237"/>
  <c r="AC35" i="237"/>
  <c r="Z35" i="237"/>
  <c r="W35" i="237"/>
  <c r="BJ45" i="237"/>
  <c r="BG45" i="237"/>
  <c r="BD45" i="237"/>
  <c r="BA45" i="237"/>
  <c r="AX45" i="237"/>
  <c r="AU45" i="237"/>
  <c r="AR45" i="237"/>
  <c r="AO45" i="237"/>
  <c r="AL45" i="237"/>
  <c r="AI45" i="237"/>
  <c r="AF45" i="237"/>
  <c r="AC45" i="237"/>
  <c r="Z45" i="237"/>
  <c r="BJ42" i="237"/>
  <c r="BG42" i="237"/>
  <c r="BD42" i="237"/>
  <c r="BA42" i="237"/>
  <c r="AX42" i="237"/>
  <c r="AU42" i="237"/>
  <c r="AR42" i="237"/>
  <c r="AO42" i="237"/>
  <c r="AL42" i="237"/>
  <c r="AI42" i="237"/>
  <c r="AF42" i="237"/>
  <c r="AC42" i="237"/>
  <c r="Z42" i="237"/>
  <c r="W42" i="237"/>
  <c r="BJ49" i="237"/>
  <c r="BG49" i="237"/>
  <c r="BD49" i="237"/>
  <c r="BA49" i="237"/>
  <c r="AX49" i="237"/>
  <c r="AU49" i="237"/>
  <c r="AR49" i="237"/>
  <c r="AO49" i="237"/>
  <c r="AL49" i="237"/>
  <c r="AI49" i="237"/>
  <c r="AF49" i="237"/>
  <c r="AC49" i="237"/>
  <c r="Z49" i="237"/>
  <c r="W49" i="237"/>
  <c r="BJ30" i="237"/>
  <c r="BG30" i="237"/>
  <c r="BD30" i="237"/>
  <c r="BA30" i="237"/>
  <c r="AX30" i="237"/>
  <c r="AU30" i="237"/>
  <c r="AR30" i="237"/>
  <c r="AO30" i="237"/>
  <c r="AL30" i="237"/>
  <c r="AI30" i="237"/>
  <c r="AF30" i="237"/>
  <c r="AC30" i="237"/>
  <c r="Z30" i="237"/>
  <c r="W30" i="237"/>
  <c r="BJ38" i="237"/>
  <c r="BG38" i="237"/>
  <c r="BD38" i="237"/>
  <c r="BA38" i="237"/>
  <c r="AX38" i="237"/>
  <c r="AU38" i="237"/>
  <c r="AR38" i="237"/>
  <c r="AO38" i="237"/>
  <c r="AL38" i="237"/>
  <c r="AI38" i="237"/>
  <c r="AF38" i="237"/>
  <c r="AC38" i="237"/>
  <c r="Z38" i="237"/>
  <c r="W38" i="237"/>
  <c r="BJ41" i="237"/>
  <c r="BG41" i="237"/>
  <c r="BD41" i="237"/>
  <c r="BA41" i="237"/>
  <c r="AX41" i="237"/>
  <c r="AU41" i="237"/>
  <c r="AR41" i="237"/>
  <c r="AO41" i="237"/>
  <c r="AL41" i="237"/>
  <c r="AI41" i="237"/>
  <c r="AF41" i="237"/>
  <c r="AC41" i="237"/>
  <c r="Z41" i="237"/>
  <c r="W41" i="237"/>
  <c r="BJ37" i="237"/>
  <c r="BG37" i="237"/>
  <c r="BD37" i="237"/>
  <c r="BA37" i="237"/>
  <c r="AX37" i="237"/>
  <c r="AU37" i="237"/>
  <c r="AR37" i="237"/>
  <c r="AO37" i="237"/>
  <c r="AL37" i="237"/>
  <c r="AI37" i="237"/>
  <c r="AF37" i="237"/>
  <c r="AC37" i="237"/>
  <c r="Z37" i="237"/>
  <c r="W37" i="237"/>
  <c r="BJ32" i="237"/>
  <c r="BG32" i="237"/>
  <c r="BD32" i="237"/>
  <c r="BA32" i="237"/>
  <c r="AX32" i="237"/>
  <c r="AU32" i="237"/>
  <c r="AR32" i="237"/>
  <c r="AO32" i="237"/>
  <c r="AL32" i="237"/>
  <c r="AI32" i="237"/>
  <c r="AF32" i="237"/>
  <c r="AC32" i="237"/>
  <c r="Z32" i="237"/>
  <c r="W32" i="237"/>
  <c r="BJ33" i="237"/>
  <c r="BG33" i="237"/>
  <c r="BD33" i="237"/>
  <c r="BA33" i="237"/>
  <c r="AX33" i="237"/>
  <c r="AU33" i="237"/>
  <c r="AR33" i="237"/>
  <c r="AO33" i="237"/>
  <c r="AL33" i="237"/>
  <c r="AI33" i="237"/>
  <c r="AF33" i="237"/>
  <c r="AC33" i="237"/>
  <c r="Z33" i="237"/>
  <c r="W33" i="237"/>
  <c r="BJ36" i="237"/>
  <c r="BG36" i="237"/>
  <c r="BD36" i="237"/>
  <c r="BA36" i="237"/>
  <c r="AX36" i="237"/>
  <c r="AU36" i="237"/>
  <c r="AR36" i="237"/>
  <c r="AO36" i="237"/>
  <c r="AL36" i="237"/>
  <c r="AI36" i="237"/>
  <c r="AF36" i="237"/>
  <c r="AC36" i="237"/>
  <c r="Z36" i="237"/>
  <c r="W36" i="237"/>
  <c r="BJ28" i="237"/>
  <c r="BG28" i="237"/>
  <c r="BD28" i="237"/>
  <c r="BA28" i="237"/>
  <c r="AX28" i="237"/>
  <c r="AU28" i="237"/>
  <c r="AR28" i="237"/>
  <c r="AO28" i="237"/>
  <c r="AL28" i="237"/>
  <c r="AI28" i="237"/>
  <c r="AF28" i="237"/>
  <c r="AC28" i="237"/>
  <c r="Z28" i="237"/>
  <c r="W28" i="237"/>
  <c r="BJ21" i="237"/>
  <c r="BG21" i="237"/>
  <c r="BD21" i="237"/>
  <c r="BA21" i="237"/>
  <c r="AX21" i="237"/>
  <c r="AU21" i="237"/>
  <c r="AR21" i="237"/>
  <c r="AO21" i="237"/>
  <c r="AL21" i="237"/>
  <c r="AI21" i="237"/>
  <c r="AF21" i="237"/>
  <c r="AC21" i="237"/>
  <c r="Z21" i="237"/>
  <c r="W21" i="237"/>
  <c r="BJ26" i="237"/>
  <c r="BG26" i="237"/>
  <c r="BD26" i="237"/>
  <c r="BA26" i="237"/>
  <c r="AX26" i="237"/>
  <c r="AU26" i="237"/>
  <c r="AR26" i="237"/>
  <c r="AO26" i="237"/>
  <c r="AL26" i="237"/>
  <c r="AI26" i="237"/>
  <c r="AF26" i="237"/>
  <c r="AC26" i="237"/>
  <c r="Z26" i="237"/>
  <c r="W26" i="237"/>
  <c r="BJ29" i="237"/>
  <c r="BG29" i="237"/>
  <c r="BD29" i="237"/>
  <c r="BA29" i="237"/>
  <c r="AX29" i="237"/>
  <c r="AU29" i="237"/>
  <c r="AR29" i="237"/>
  <c r="AO29" i="237"/>
  <c r="AL29" i="237"/>
  <c r="AI29" i="237"/>
  <c r="BJ27" i="237"/>
  <c r="BG27" i="237"/>
  <c r="BD27" i="237"/>
  <c r="BA27" i="237"/>
  <c r="AX27" i="237"/>
  <c r="AU27" i="237"/>
  <c r="AR27" i="237"/>
  <c r="AO27" i="237"/>
  <c r="AL27" i="237"/>
  <c r="AI27" i="237"/>
  <c r="AF27" i="237"/>
  <c r="AC27" i="237"/>
  <c r="Z27" i="237"/>
  <c r="W27" i="237"/>
  <c r="BJ31" i="237"/>
  <c r="BG31" i="237"/>
  <c r="BD31" i="237"/>
  <c r="BA31" i="237"/>
  <c r="AX31" i="237"/>
  <c r="AU31" i="237"/>
  <c r="AR31" i="237"/>
  <c r="AO31" i="237"/>
  <c r="AL31" i="237"/>
  <c r="AI31" i="237"/>
  <c r="BJ24" i="237"/>
  <c r="BG24" i="237"/>
  <c r="BD24" i="237"/>
  <c r="BA24" i="237"/>
  <c r="AX24" i="237"/>
  <c r="AU24" i="237"/>
  <c r="AR24" i="237"/>
  <c r="AO24" i="237"/>
  <c r="AL24" i="237"/>
  <c r="AI24" i="237"/>
  <c r="AF24" i="237"/>
  <c r="AC24" i="237"/>
  <c r="Z24" i="237"/>
  <c r="W24" i="237"/>
  <c r="BJ14" i="237"/>
  <c r="BG14" i="237"/>
  <c r="BD14" i="237"/>
  <c r="BA14" i="237"/>
  <c r="AX14" i="237"/>
  <c r="AU14" i="237"/>
  <c r="AR14" i="237"/>
  <c r="AO14" i="237"/>
  <c r="AL14" i="237"/>
  <c r="AI14" i="237"/>
  <c r="AF14" i="237"/>
  <c r="AC14" i="237"/>
  <c r="Z14" i="237"/>
  <c r="W14" i="237"/>
  <c r="T14" i="237"/>
  <c r="Q14" i="237"/>
  <c r="N14" i="237"/>
  <c r="K14" i="237"/>
  <c r="H14" i="237"/>
  <c r="E14" i="237"/>
  <c r="BJ19" i="237"/>
  <c r="BG19" i="237"/>
  <c r="BD19" i="237"/>
  <c r="BA19" i="237"/>
  <c r="AX19" i="237"/>
  <c r="AU19" i="237"/>
  <c r="AR19" i="237"/>
  <c r="AO19" i="237"/>
  <c r="AL19" i="237"/>
  <c r="AI19" i="237"/>
  <c r="AF19" i="237"/>
  <c r="AC19" i="237"/>
  <c r="Z19" i="237"/>
  <c r="W19" i="237"/>
  <c r="BJ22" i="237"/>
  <c r="BG22" i="237"/>
  <c r="BD22" i="237"/>
  <c r="BA22" i="237"/>
  <c r="AX22" i="237"/>
  <c r="AU22" i="237"/>
  <c r="AR22" i="237"/>
  <c r="AO22" i="237"/>
  <c r="AL22" i="237"/>
  <c r="AI22" i="237"/>
  <c r="AF22" i="237"/>
  <c r="AC22" i="237"/>
  <c r="Z22" i="237"/>
  <c r="W22" i="237"/>
  <c r="BJ20" i="237"/>
  <c r="BG20" i="237"/>
  <c r="BD20" i="237"/>
  <c r="BA20" i="237"/>
  <c r="AX20" i="237"/>
  <c r="AU20" i="237"/>
  <c r="AR20" i="237"/>
  <c r="AO20" i="237"/>
  <c r="AL20" i="237"/>
  <c r="AI20" i="237"/>
  <c r="AF20" i="237"/>
  <c r="AC20" i="237"/>
  <c r="Z20" i="237"/>
  <c r="W20" i="237"/>
  <c r="BJ23" i="237"/>
  <c r="BG23" i="237"/>
  <c r="BD23" i="237"/>
  <c r="BA23" i="237"/>
  <c r="AX23" i="237"/>
  <c r="AU23" i="237"/>
  <c r="AR23" i="237"/>
  <c r="AO23" i="237"/>
  <c r="AL23" i="237"/>
  <c r="AI23" i="237"/>
  <c r="AF23" i="237"/>
  <c r="AC23" i="237"/>
  <c r="Z23" i="237"/>
  <c r="W23" i="237"/>
  <c r="BJ18" i="237"/>
  <c r="BG18" i="237"/>
  <c r="BD18" i="237"/>
  <c r="BA18" i="237"/>
  <c r="AX18" i="237"/>
  <c r="AU18" i="237"/>
  <c r="AR18" i="237"/>
  <c r="AO18" i="237"/>
  <c r="AL18" i="237"/>
  <c r="AI18" i="237"/>
  <c r="AF18" i="237"/>
  <c r="AC18" i="237"/>
  <c r="Z18" i="237"/>
  <c r="W18" i="237"/>
  <c r="BJ17" i="237"/>
  <c r="BG17" i="237"/>
  <c r="BD17" i="237"/>
  <c r="BA17" i="237"/>
  <c r="AX17" i="237"/>
  <c r="AU17" i="237"/>
  <c r="AR17" i="237"/>
  <c r="AO17" i="237"/>
  <c r="AL17" i="237"/>
  <c r="AI17" i="237"/>
  <c r="AF17" i="237"/>
  <c r="AC17" i="237"/>
  <c r="Z17" i="237"/>
  <c r="W17" i="237"/>
  <c r="BJ16" i="237"/>
  <c r="BG16" i="237"/>
  <c r="BD16" i="237"/>
  <c r="BA16" i="237"/>
  <c r="AX16" i="237"/>
  <c r="AU16" i="237"/>
  <c r="AR16" i="237"/>
  <c r="AO16" i="237"/>
  <c r="AL16" i="237"/>
  <c r="AI16" i="237"/>
  <c r="AF16" i="237"/>
  <c r="AC16" i="237"/>
  <c r="Z16" i="237"/>
  <c r="W16" i="237"/>
  <c r="BJ15" i="237"/>
  <c r="BG15" i="237"/>
  <c r="BD15" i="237"/>
  <c r="BA15" i="237"/>
  <c r="AX15" i="237"/>
  <c r="AU15" i="237"/>
  <c r="AR15" i="237"/>
  <c r="AO15" i="237"/>
  <c r="AL15" i="237"/>
  <c r="AI15" i="237"/>
  <c r="AF15" i="237"/>
  <c r="AC15" i="237"/>
  <c r="Z15" i="237"/>
  <c r="W15" i="237"/>
  <c r="BJ13" i="237"/>
  <c r="BG13" i="237"/>
  <c r="BD13" i="237"/>
  <c r="BA13" i="237"/>
  <c r="AX13" i="237"/>
  <c r="AU13" i="237"/>
  <c r="AR13" i="237"/>
  <c r="AO13" i="237"/>
  <c r="AL13" i="237"/>
  <c r="AI13" i="237"/>
  <c r="AF13" i="237"/>
  <c r="AC13" i="237"/>
  <c r="Z13" i="237"/>
  <c r="W13" i="237"/>
  <c r="BJ12" i="237"/>
  <c r="BG12" i="237"/>
  <c r="BD12" i="237"/>
  <c r="BA12" i="237"/>
  <c r="AX12" i="237"/>
  <c r="AU12" i="237"/>
  <c r="AR12" i="237"/>
  <c r="AO12" i="237"/>
  <c r="AL12" i="237"/>
  <c r="AI12" i="237"/>
  <c r="AF12" i="237"/>
  <c r="AC12" i="237"/>
  <c r="Z12" i="237"/>
  <c r="W12" i="237"/>
  <c r="C86" i="232"/>
  <c r="C85" i="232"/>
  <c r="C84" i="232"/>
  <c r="BB46" i="232"/>
  <c r="AY46" i="232"/>
  <c r="AV46" i="232"/>
  <c r="AS46" i="232"/>
  <c r="AP46" i="232"/>
  <c r="AM46" i="232"/>
  <c r="AJ46" i="232"/>
  <c r="AG46" i="232"/>
  <c r="BQ45" i="232"/>
  <c r="BN45" i="232"/>
  <c r="BK45" i="232"/>
  <c r="BH45" i="232"/>
  <c r="BE45" i="232"/>
  <c r="BB45" i="232"/>
  <c r="AY45" i="232"/>
  <c r="AV45" i="232"/>
  <c r="AS45" i="232"/>
  <c r="AP45" i="232"/>
  <c r="AM45" i="232"/>
  <c r="AJ45" i="232"/>
  <c r="AG45" i="232"/>
  <c r="BQ33" i="232"/>
  <c r="BN33" i="232"/>
  <c r="BK33" i="232"/>
  <c r="BH33" i="232"/>
  <c r="BE33" i="232"/>
  <c r="BQ42" i="232"/>
  <c r="BN42" i="232"/>
  <c r="BK42" i="232"/>
  <c r="BH42" i="232"/>
  <c r="BE42" i="232"/>
  <c r="BB42" i="232"/>
  <c r="AY42" i="232"/>
  <c r="AV42" i="232"/>
  <c r="AS42" i="232"/>
  <c r="AP42" i="232"/>
  <c r="AM42" i="232"/>
  <c r="AJ42" i="232"/>
  <c r="AG42" i="232"/>
  <c r="BQ43" i="232"/>
  <c r="BN43" i="232"/>
  <c r="BK43" i="232"/>
  <c r="BH43" i="232"/>
  <c r="BE43" i="232"/>
  <c r="BB43" i="232"/>
  <c r="AY43" i="232"/>
  <c r="AV43" i="232"/>
  <c r="AS43" i="232"/>
  <c r="AP43" i="232"/>
  <c r="AM43" i="232"/>
  <c r="AJ43" i="232"/>
  <c r="AG43" i="232"/>
  <c r="BQ41" i="232"/>
  <c r="BN41" i="232"/>
  <c r="BK41" i="232"/>
  <c r="BH41" i="232"/>
  <c r="BE41" i="232"/>
  <c r="BB41" i="232"/>
  <c r="AY41" i="232"/>
  <c r="AV41" i="232"/>
  <c r="AS41" i="232"/>
  <c r="AP41" i="232"/>
  <c r="AM41" i="232"/>
  <c r="AJ41" i="232"/>
  <c r="AG41" i="232"/>
  <c r="BQ40" i="232"/>
  <c r="BN40" i="232"/>
  <c r="BK40" i="232"/>
  <c r="BH40" i="232"/>
  <c r="BE40" i="232"/>
  <c r="BB40" i="232"/>
  <c r="AY40" i="232"/>
  <c r="AV40" i="232"/>
  <c r="AS40" i="232"/>
  <c r="AP40" i="232"/>
  <c r="AM40" i="232"/>
  <c r="AJ40" i="232"/>
  <c r="AG40" i="232"/>
  <c r="BQ39" i="232"/>
  <c r="BN39" i="232"/>
  <c r="BK39" i="232"/>
  <c r="BH39" i="232"/>
  <c r="BE39" i="232"/>
  <c r="BB39" i="232"/>
  <c r="AY39" i="232"/>
  <c r="AV39" i="232"/>
  <c r="AS39" i="232"/>
  <c r="AP39" i="232"/>
  <c r="AM39" i="232"/>
  <c r="AJ39" i="232"/>
  <c r="AG39" i="232"/>
  <c r="BQ32" i="232"/>
  <c r="BN32" i="232"/>
  <c r="BK32" i="232"/>
  <c r="BH32" i="232"/>
  <c r="BE32" i="232"/>
  <c r="BB32" i="232"/>
  <c r="AY32" i="232"/>
  <c r="AV32" i="232"/>
  <c r="AS32" i="232"/>
  <c r="AP32" i="232"/>
  <c r="AM32" i="232"/>
  <c r="AJ32" i="232"/>
  <c r="AG32" i="232"/>
  <c r="BQ31" i="232"/>
  <c r="BN31" i="232"/>
  <c r="BK31" i="232"/>
  <c r="BH31" i="232"/>
  <c r="BE31" i="232"/>
  <c r="BB31" i="232"/>
  <c r="AY31" i="232"/>
  <c r="AV31" i="232"/>
  <c r="AS31" i="232"/>
  <c r="AP31" i="232"/>
  <c r="AM31" i="232"/>
  <c r="AJ31" i="232"/>
  <c r="AG31" i="232"/>
  <c r="BQ34" i="232"/>
  <c r="BN34" i="232"/>
  <c r="BK34" i="232"/>
  <c r="BH34" i="232"/>
  <c r="BE34" i="232"/>
  <c r="BB34" i="232"/>
  <c r="AY34" i="232"/>
  <c r="AV34" i="232"/>
  <c r="AS34" i="232"/>
  <c r="AP34" i="232"/>
  <c r="AM34" i="232"/>
  <c r="AJ34" i="232"/>
  <c r="AG34" i="232"/>
  <c r="BQ37" i="232"/>
  <c r="BN37" i="232"/>
  <c r="BK37" i="232"/>
  <c r="BH37" i="232"/>
  <c r="BE37" i="232"/>
  <c r="BB37" i="232"/>
  <c r="AY37" i="232"/>
  <c r="AV37" i="232"/>
  <c r="AS37" i="232"/>
  <c r="AP37" i="232"/>
  <c r="AM37" i="232"/>
  <c r="AJ37" i="232"/>
  <c r="AG37" i="232"/>
  <c r="BQ36" i="232"/>
  <c r="BN36" i="232"/>
  <c r="BK36" i="232"/>
  <c r="BH36" i="232"/>
  <c r="BE36" i="232"/>
  <c r="BB36" i="232"/>
  <c r="AY36" i="232"/>
  <c r="AV36" i="232"/>
  <c r="AS36" i="232"/>
  <c r="AP36" i="232"/>
  <c r="AM36" i="232"/>
  <c r="AJ36" i="232"/>
  <c r="AG36" i="232"/>
  <c r="BQ30" i="232"/>
  <c r="BN30" i="232"/>
  <c r="BK30" i="232"/>
  <c r="BH30" i="232"/>
  <c r="BE30" i="232"/>
  <c r="BB30" i="232"/>
  <c r="AY30" i="232"/>
  <c r="AV30" i="232"/>
  <c r="AS30" i="232"/>
  <c r="AP30" i="232"/>
  <c r="AM30" i="232"/>
  <c r="AJ30" i="232"/>
  <c r="AG30" i="232"/>
  <c r="BQ35" i="232"/>
  <c r="BN35" i="232"/>
  <c r="BK35" i="232"/>
  <c r="BH35" i="232"/>
  <c r="BE35" i="232"/>
  <c r="BB35" i="232"/>
  <c r="AY35" i="232"/>
  <c r="AV35" i="232"/>
  <c r="AS35" i="232"/>
  <c r="AP35" i="232"/>
  <c r="AM35" i="232"/>
  <c r="AJ35" i="232"/>
  <c r="AG35" i="232"/>
  <c r="BQ28" i="232"/>
  <c r="BN28" i="232"/>
  <c r="BK28" i="232"/>
  <c r="BH28" i="232"/>
  <c r="BE28" i="232"/>
  <c r="BB28" i="232"/>
  <c r="AY28" i="232"/>
  <c r="AV28" i="232"/>
  <c r="AS28" i="232"/>
  <c r="AP28" i="232"/>
  <c r="AM28" i="232"/>
  <c r="AJ28" i="232"/>
  <c r="AG28" i="232"/>
  <c r="BQ27" i="232"/>
  <c r="BN27" i="232"/>
  <c r="BK27" i="232"/>
  <c r="BH27" i="232"/>
  <c r="BE27" i="232"/>
  <c r="BB27" i="232"/>
  <c r="AY27" i="232"/>
  <c r="AV27" i="232"/>
  <c r="AS27" i="232"/>
  <c r="AP27" i="232"/>
  <c r="AM27" i="232"/>
  <c r="AJ27" i="232"/>
  <c r="AG27" i="232"/>
  <c r="BQ22" i="232"/>
  <c r="BN22" i="232"/>
  <c r="BK22" i="232"/>
  <c r="BH22" i="232"/>
  <c r="BE22" i="232"/>
  <c r="BB22" i="232"/>
  <c r="AY22" i="232"/>
  <c r="AV22" i="232"/>
  <c r="AS22" i="232"/>
  <c r="AP22" i="232"/>
  <c r="AM22" i="232"/>
  <c r="AJ22" i="232"/>
  <c r="AG22" i="232"/>
  <c r="BQ23" i="232"/>
  <c r="BN23" i="232"/>
  <c r="BK23" i="232"/>
  <c r="BH23" i="232"/>
  <c r="BE23" i="232"/>
  <c r="BB23" i="232"/>
  <c r="AY23" i="232"/>
  <c r="AV23" i="232"/>
  <c r="AS23" i="232"/>
  <c r="AP23" i="232"/>
  <c r="AM23" i="232"/>
  <c r="AJ23" i="232"/>
  <c r="AG23" i="232"/>
  <c r="BQ25" i="232"/>
  <c r="BN25" i="232"/>
  <c r="BK25" i="232"/>
  <c r="BH25" i="232"/>
  <c r="BE25" i="232"/>
  <c r="BB25" i="232"/>
  <c r="AY25" i="232"/>
  <c r="AV25" i="232"/>
  <c r="AS25" i="232"/>
  <c r="AP25" i="232"/>
  <c r="AM25" i="232"/>
  <c r="AJ25" i="232"/>
  <c r="AG25" i="232"/>
  <c r="BQ24" i="232"/>
  <c r="BN24" i="232"/>
  <c r="BK24" i="232"/>
  <c r="BH24" i="232"/>
  <c r="BE24" i="232"/>
  <c r="BB24" i="232"/>
  <c r="AY24" i="232"/>
  <c r="AV24" i="232"/>
  <c r="AS24" i="232"/>
  <c r="AP24" i="232"/>
  <c r="AM24" i="232"/>
  <c r="AJ24" i="232"/>
  <c r="AG24" i="232"/>
  <c r="BQ26" i="232"/>
  <c r="BN26" i="232"/>
  <c r="BK26" i="232"/>
  <c r="BH26" i="232"/>
  <c r="BE26" i="232"/>
  <c r="BB26" i="232"/>
  <c r="AY26" i="232"/>
  <c r="AV26" i="232"/>
  <c r="AS26" i="232"/>
  <c r="AP26" i="232"/>
  <c r="AM26" i="232"/>
  <c r="AJ26" i="232"/>
  <c r="AG26" i="232"/>
  <c r="BQ21" i="232"/>
  <c r="BN21" i="232"/>
  <c r="BK21" i="232"/>
  <c r="BH21" i="232"/>
  <c r="BE21" i="232"/>
  <c r="BB21" i="232"/>
  <c r="AY21" i="232"/>
  <c r="AV21" i="232"/>
  <c r="AS21" i="232"/>
  <c r="AP21" i="232"/>
  <c r="AM21" i="232"/>
  <c r="AJ21" i="232"/>
  <c r="AG21" i="232"/>
  <c r="BQ16" i="232"/>
  <c r="BN16" i="232"/>
  <c r="BK16" i="232"/>
  <c r="BH16" i="232"/>
  <c r="BE16" i="232"/>
  <c r="BB16" i="232"/>
  <c r="AY16" i="232"/>
  <c r="AV16" i="232"/>
  <c r="AS16" i="232"/>
  <c r="AP16" i="232"/>
  <c r="AM16" i="232"/>
  <c r="AJ16" i="232"/>
  <c r="AG16" i="232"/>
  <c r="BQ19" i="232"/>
  <c r="BN19" i="232"/>
  <c r="BK19" i="232"/>
  <c r="BH19" i="232"/>
  <c r="BE19" i="232"/>
  <c r="BB19" i="232"/>
  <c r="AY19" i="232"/>
  <c r="AV19" i="232"/>
  <c r="AS19" i="232"/>
  <c r="AP19" i="232"/>
  <c r="AM19" i="232"/>
  <c r="AJ19" i="232"/>
  <c r="AG19" i="232"/>
  <c r="BQ15" i="232"/>
  <c r="BN15" i="232"/>
  <c r="BK15" i="232"/>
  <c r="BH15" i="232"/>
  <c r="BE15" i="232"/>
  <c r="BB15" i="232"/>
  <c r="AY15" i="232"/>
  <c r="AV15" i="232"/>
  <c r="AS15" i="232"/>
  <c r="AP15" i="232"/>
  <c r="AM15" i="232"/>
  <c r="AJ15" i="232"/>
  <c r="AG15" i="232"/>
  <c r="BQ17" i="232"/>
  <c r="BN17" i="232"/>
  <c r="BK17" i="232"/>
  <c r="BH17" i="232"/>
  <c r="BE17" i="232"/>
  <c r="BB17" i="232"/>
  <c r="AY17" i="232"/>
  <c r="AV17" i="232"/>
  <c r="AS17" i="232"/>
  <c r="AP17" i="232"/>
  <c r="AM17" i="232"/>
  <c r="AJ17" i="232"/>
  <c r="AG17" i="232"/>
  <c r="BQ20" i="232"/>
  <c r="BN20" i="232"/>
  <c r="BK20" i="232"/>
  <c r="BH20" i="232"/>
  <c r="BE20" i="232"/>
  <c r="BB20" i="232"/>
  <c r="AY20" i="232"/>
  <c r="AV20" i="232"/>
  <c r="AS20" i="232"/>
  <c r="AP20" i="232"/>
  <c r="AM20" i="232"/>
  <c r="AJ20" i="232"/>
  <c r="AG20" i="232"/>
  <c r="BQ18" i="232"/>
  <c r="BN18" i="232"/>
  <c r="BK18" i="232"/>
  <c r="BH18" i="232"/>
  <c r="BE18" i="232"/>
  <c r="BB18" i="232"/>
  <c r="AY18" i="232"/>
  <c r="AV18" i="232"/>
  <c r="AS18" i="232"/>
  <c r="AP18" i="232"/>
  <c r="AM18" i="232"/>
  <c r="AJ18" i="232"/>
  <c r="AG18" i="232"/>
  <c r="BQ14" i="232"/>
  <c r="BN14" i="232"/>
  <c r="BK14" i="232"/>
  <c r="BH14" i="232"/>
  <c r="BE14" i="232"/>
  <c r="BB14" i="232"/>
  <c r="AY14" i="232"/>
  <c r="AV14" i="232"/>
  <c r="AS14" i="232"/>
  <c r="AP14" i="232"/>
  <c r="AM14" i="232"/>
  <c r="AJ14" i="232"/>
  <c r="AG14" i="232"/>
  <c r="BQ12" i="232"/>
  <c r="BN12" i="232"/>
  <c r="BK12" i="232"/>
  <c r="BH12" i="232"/>
  <c r="BE12" i="232"/>
  <c r="BB12" i="232"/>
  <c r="AY12" i="232"/>
  <c r="AY47" i="232" s="1"/>
  <c r="AV12" i="232"/>
  <c r="AS12" i="232"/>
  <c r="AP12" i="232"/>
  <c r="AM12" i="232"/>
  <c r="AJ12" i="232"/>
  <c r="AG12" i="232"/>
  <c r="BQ13" i="232"/>
  <c r="BN13" i="232"/>
  <c r="BK13" i="232"/>
  <c r="BH13" i="232"/>
  <c r="BE13" i="232"/>
  <c r="BB13" i="232"/>
  <c r="AY13" i="232"/>
  <c r="AV13" i="232"/>
  <c r="AS13" i="232"/>
  <c r="AP13" i="232"/>
  <c r="AM13" i="232"/>
  <c r="AJ13" i="232"/>
  <c r="AG13" i="232"/>
  <c r="AD17" i="228"/>
  <c r="AC17" i="228"/>
  <c r="AA17" i="228"/>
  <c r="Z17" i="228"/>
  <c r="X17" i="228"/>
  <c r="O17" i="228"/>
  <c r="N17" i="228"/>
  <c r="L17" i="228"/>
  <c r="K17" i="228"/>
  <c r="I17" i="228"/>
  <c r="H17" i="228"/>
  <c r="F17" i="228"/>
  <c r="E17" i="228"/>
  <c r="AS102" i="237" l="1"/>
  <c r="AM102" i="237"/>
  <c r="BB47" i="232"/>
  <c r="AG47" i="232"/>
  <c r="BE47" i="232"/>
  <c r="AJ47" i="232"/>
  <c r="BH47" i="232"/>
  <c r="AM47" i="232"/>
  <c r="BK47" i="232"/>
  <c r="AP47" i="232"/>
  <c r="BN47" i="232"/>
  <c r="AS47" i="232"/>
  <c r="BQ47" i="232"/>
  <c r="AV47" i="232"/>
  <c r="AN72" i="237"/>
  <c r="AN102" i="237"/>
  <c r="AT72" i="237"/>
  <c r="AZ106" i="237"/>
  <c r="AX76" i="237"/>
  <c r="AH107" i="237"/>
  <c r="AT102" i="237" l="1"/>
  <c r="AO102" i="237"/>
  <c r="AU102" i="237"/>
  <c r="AO72" i="237"/>
  <c r="BA106" i="237"/>
  <c r="AU72" i="237"/>
  <c r="AI107" i="237"/>
  <c r="AV102" i="237" l="1"/>
  <c r="AW102" i="237" l="1"/>
  <c r="AX102" i="237" l="1"/>
</calcChain>
</file>

<file path=xl/sharedStrings.xml><?xml version="1.0" encoding="utf-8"?>
<sst xmlns="http://schemas.openxmlformats.org/spreadsheetml/2006/main" count="11496" uniqueCount="742">
  <si>
    <t>-</t>
  </si>
  <si>
    <t>الربع الأول عام  2021م
First quarter 2021</t>
  </si>
  <si>
    <t>جدول رقم (1): مؤشرات القوى العاملة حسب مؤسسات السوق المالية</t>
  </si>
  <si>
    <t>Table(1): Indicators of Workforce at Capital Market Institutions</t>
  </si>
  <si>
    <t>#</t>
  </si>
  <si>
    <t>NA</t>
  </si>
  <si>
    <t xml:space="preserve"> NA : لم يُرخص له في حينه أو ألغي ترخيصه</t>
  </si>
  <si>
    <t xml:space="preserve"> </t>
  </si>
  <si>
    <t>*عدد الشكاوى التي تم تسويتها أو معالجتها /إجمالي عدد الشكاوى المستلمة</t>
  </si>
  <si>
    <t>(- )  لايوجد شكاوى حسب تعريف إجمالي الشكاوى</t>
  </si>
  <si>
    <t>* حاملي رخصة إدارة صناديق الاستثمار</t>
  </si>
  <si>
    <t>*AP Licensed in Investment Fund Management</t>
  </si>
  <si>
    <t>الربع الثاني عام  2021م
Second quarter 2021</t>
  </si>
  <si>
    <t xml:space="preserve"> NA :Not licensed at the time </t>
  </si>
  <si>
    <t>الربع الثالث عام  2021م
Third quarter 2021</t>
  </si>
  <si>
    <t xml:space="preserve"> NA :Not licensed at the time or no longer authorized</t>
  </si>
  <si>
    <t>الربع الرابع عام  2021م
Fourth quarter 2021</t>
  </si>
  <si>
    <t>NA :Not licensed at the time or no longer authorized</t>
  </si>
  <si>
    <t>NA: لم يُرخص له في حينه أو ألغي ترخيصه</t>
  </si>
  <si>
    <t>(معدل الشكاوى لكل مؤسسة من مؤسسات السوق المالية لديها 50 عميل فأكثر= (عدد الشكاوى / عدد العملاء)  * (1000</t>
  </si>
  <si>
    <t>Number of complaints per 1000 clients</t>
  </si>
  <si>
    <t>** ابتداءً من الربع الأول لعام 2021م تم احتساب المعدل باستخدام العملاء النشطين بدلاً من إجمالي عدد العملاء</t>
  </si>
  <si>
    <t>Starting from the first quarter  of 2021, rate was calculated using active clients instead of total clients</t>
  </si>
  <si>
    <t xml:space="preserve">*ابتداءً من نسخة التقرير للربع الرابع لعام 2021م, تم دمج كل من مؤشر معدل توافر خدمة الوساطة للعميل و مؤشر معدل توافر الخدمة بين تداول ومؤسسات السوق المالية في الجدول أعلاه ليعكس مدى توافر خدمة الوساطة المقدمة من مؤسسات السوق المالية للعملاء  خلال ساعات عمل السوق  أيا كان مصدر انقطاع الخدمة.  </t>
  </si>
  <si>
    <t>الربع الأول عام  2022م
First quarter 2022</t>
  </si>
  <si>
    <t>(Complaints rate per Capital Market Institution with 50 clients or more = (number of complaints / number of  clients)X (1001</t>
  </si>
  <si>
    <t>الربع الثاني عام  2022م
Second quarter 2022</t>
  </si>
  <si>
    <t>الجدول رقم (2): مؤشرات القوى العاملة لوكالات التصنيف الائتماني</t>
  </si>
  <si>
    <t>Table(2): Indicators of the Workforce of Credit Rating Agencies</t>
  </si>
  <si>
    <t>الجدول رقم (3): مؤشرات القوى العاملة لمؤسسات البنية الأساسية للسوق</t>
  </si>
  <si>
    <t>الجدول رقم (4): مؤشرات القوى العاملة حسب شركة التقنية المالية</t>
  </si>
  <si>
    <t>جدول رقم (5): الكفاية المالية لمؤسسات السوق المالية في ممارسة نشاط التعامل و/ أو الإدارة و/ أو الحفظ</t>
  </si>
  <si>
    <t>Table(5): Capital Adequacy For Capital Market Institutions Licensed in Dealing, Managing or/and Custody</t>
  </si>
  <si>
    <t xml:space="preserve">جدول رقم (6): قيم التداولات لدى مؤسسات السوق المالية في ممارسة نشاط التعامل بصفة وكيل </t>
  </si>
  <si>
    <t xml:space="preserve">Table(6): Trading values Per Broker (Capital Market Institutions Licensed in Dealing as an Agent) </t>
  </si>
  <si>
    <t>جدول رقم (7):  حجم الأصول المدارة لدى مؤسسات السوق المالية في ممارسة نشاط الإدارة</t>
  </si>
  <si>
    <t>Table(7): Asset Under Management(AUM) Per Capital Market Institution (Public, Private Funds and Discretionary Portfolio Management (DPM))</t>
  </si>
  <si>
    <t>جدول رقم (8): معدل الشكاوي ضد مؤسسات السوق المالية المودعة لدى الهيئة</t>
  </si>
  <si>
    <t>Table(8): Complaints rate Deposited to CMA against Capital Market Institutions</t>
  </si>
  <si>
    <t>جدول رقم (9): نسبة الشكاوى على مؤسسات السوق المالية التي سويت / عولجت إلى إجمالي عدد الشكاوى</t>
  </si>
  <si>
    <t>Table(9): Processed / Settled Complaints Against Capital Market Institutions as a Percentage of Total Complaints Filed with CMA</t>
  </si>
  <si>
    <t xml:space="preserve">الجدول رقم (10):  معدل توفر خدمة الوساطة </t>
  </si>
  <si>
    <t>Table (10): Service Availability Rate</t>
  </si>
  <si>
    <t>جدول رقم (11): عدد الصناديق العامة والخاصة بحسب مؤسسات السوق المالية في ممارسة نشاط إدارة الصناديق الاستثمارية</t>
  </si>
  <si>
    <t>Table(11): Number of Public and Private Funds per Capital Market Institution</t>
  </si>
  <si>
    <t>الجدول رقم (13): عدد طلبات تصريح تجربة التقنية المالية</t>
  </si>
  <si>
    <t>مكتب إدارة البيانات</t>
  </si>
  <si>
    <t>Data Management Office</t>
  </si>
  <si>
    <t>وكالة الهيئة للتقنية والرقمنة</t>
  </si>
  <si>
    <t>Technology &amp; Digitalization Deputy</t>
  </si>
  <si>
    <t>جدول رقم (1): مؤشرات القوى العاملة حسب مؤسسات السوق المالية
  Table(1): Indicators of Workforce at Capital Market Institution</t>
  </si>
  <si>
    <t>جدول رقم (2): مؤشرات القوى العاملة لوكالات التصنيف الائتماني
  Table(2): Indicators of the Workforce of Credit Rating Agencies</t>
  </si>
  <si>
    <t>جدول رقم (6):  قيم التداولات لدى مؤسسات السوق المالية في ممارسة نشاط التعامل بصفة وكيل 
 Table(6): Trading values Per Broker (Capital Market Institution Licensed in Dealing as an Agent)</t>
  </si>
  <si>
    <t>na</t>
  </si>
  <si>
    <t>جدول رقم (8): معدل الشكاوي ضد مؤسسات السوق المالية المودعة لدى الهيئة*
*Table(8): Complaints rate Deposited to CMA against Capital Market Institutions</t>
  </si>
  <si>
    <t xml:space="preserve"> لم يُرخص له في حينه أو ألغي ترخيصه أو عدد العملاء أقل من 50:NA </t>
  </si>
  <si>
    <t xml:space="preserve">NA: Not licensed at the time, no longer authorised or has less than 50 clients  </t>
  </si>
  <si>
    <t>عدد الشكاوى لكل 1000 عميل*</t>
  </si>
  <si>
    <t>(Complaints rate per Capital Market Institution with 50 clients or more = (number of complaints / number of  clients)X (1000</t>
  </si>
  <si>
    <t xml:space="preserve">جدول رقم (9): نسبة الشكاوى على مؤسسات السوق المالية التي سويت / عولجت إلى إجمالي عدد الشكاوى*
*Table(9): Processed / Settled Complaints Against Capital Market Institutions
 as a Percentage of Total Complaints Filed with CMA </t>
  </si>
  <si>
    <t>جدول رقم (11): عدد الصناديق العامة والخاصة بحسب مؤسسات السوق المالية في ممارسة نشاط إدارة الصناديق الاستثمارية
*Table(11): Number of Public and Private Funds per Capital Market Institution</t>
  </si>
  <si>
    <t>الجدول رقم (12): حجم الأصول تحت نشاط الحفظ لدى مؤسسات السوق المالية المرخص لها في نشاط الحفظ</t>
  </si>
  <si>
    <t>جدول رقم (7):  حجم الأصول المدارة لدى مؤسسات السوق المالية في ممارسة نشاط الإدارة
Table(7): Asset Under Management(AUM) Per Capital Market Institution (Public,Private Funds and Discretionary Portfolio Management (DPM))</t>
  </si>
  <si>
    <t>جدول رقم (5): الكفاية المالية لمؤسسات السوق المالية في ممارسة نشاط التعامل و/ أو الإدارة و/ أو الحفظ
Table(5): Capital Adequacy For Capital Market Institutions Licensed in Dealing, Managing or/and Custody</t>
  </si>
  <si>
    <t>Table(12): Assets Under Custodial Activity at the Capital Market Institutions Licensed for Custody Activity</t>
  </si>
  <si>
    <t>الربع الثالث عام  2022م
Third quarter 2022</t>
  </si>
  <si>
    <t>الجدول رقم (10):  معدل توفر خدمة الوساطة 
 Table (10): Service Availability Rate *</t>
  </si>
  <si>
    <t xml:space="preserve">جدول رقم (13): عدد طلبات تصريح تجربة التقنية المالية 
Table(13):Number of FinTech Experimental Permit Applications </t>
  </si>
  <si>
    <t xml:space="preserve">Table(13):Number of FinTech Experimental Permit Applications </t>
  </si>
  <si>
    <t>نهاية الفترة End of Period</t>
  </si>
  <si>
    <t>مؤسسات السوق المالية Capital Market Institutions</t>
  </si>
  <si>
    <t>شركة ميراك المالية  Merak Capital Company</t>
  </si>
  <si>
    <t>شركة رزين المالية Razeen Financial Company</t>
  </si>
  <si>
    <t>شركة جوا المالية Joa Capital Company</t>
  </si>
  <si>
    <t>شركة سدو المالية Sadu Capital Company</t>
  </si>
  <si>
    <t>شركة سديد المالية Sadeed Financial Company</t>
  </si>
  <si>
    <t>شركة مشورة المالية Mashora Capital</t>
  </si>
  <si>
    <t>شركة رواسي المتقدمة للاستثمار Rawasi Advanced Investment Company</t>
  </si>
  <si>
    <t>شركة آفاق المالية Afaq company</t>
  </si>
  <si>
    <t>شركة جدارة للأستثمار Jadara Investment Company</t>
  </si>
  <si>
    <t>شركة الإنماء للاستثمار Alinma Investment Company</t>
  </si>
  <si>
    <t>شركة معيار المالية Miyar Capital</t>
  </si>
  <si>
    <t>شركة منافع المالية Manafa Capital</t>
  </si>
  <si>
    <t>شركة الأهلي المالية SNB Capital</t>
  </si>
  <si>
    <t>شركة الرياض المالية Riyad Capital Company</t>
  </si>
  <si>
    <t>شركة البلاد للاستثمار AlBilad Investment Company</t>
  </si>
  <si>
    <t>شركة درهم المالية Dirham Capital</t>
  </si>
  <si>
    <t>شركة تمرة المالية Tamra Capital Company</t>
  </si>
  <si>
    <t>شركة الراجحي المالية Al Rajhi Capital</t>
  </si>
  <si>
    <t>شركة الأول للاستثمار Alawwal INVEST Company</t>
  </si>
  <si>
    <t>شركة ملكيه للاستثمار Mulkia Investment Company</t>
  </si>
  <si>
    <t>شركة ثروات للاوراق المالية Tharwat For Financial Securities</t>
  </si>
  <si>
    <t>شركة دراية المالية Derayah Financial Corporation Company</t>
  </si>
  <si>
    <t>شركة معرفة المالية Marifa Capital</t>
  </si>
  <si>
    <t>شركة محافظ للأستثمار Portfolios Investment Company</t>
  </si>
  <si>
    <t>شركة الاستثمار للأوراق المالية والوساطة (الاستثمار كابيتال) Alistithmar Capital for Financial Securities and Brokerage Company 
(Alistithmar Capital)</t>
  </si>
  <si>
    <t>شركة السعودي الفرنسي كابيتال Saudi Fransi Capital</t>
  </si>
  <si>
    <t>شركة الجزيرة للأسواق المالية AlJazira Capital Company</t>
  </si>
  <si>
    <t>شركة أديم المالية Adeem Financial Company</t>
  </si>
  <si>
    <t>شركة آرش المالية Arch Capital</t>
  </si>
  <si>
    <t>شركة الخير كابيتال السعودية AlKhair Capital Saudi Arabia Company</t>
  </si>
  <si>
    <t>شركة ألفا المالية Alpha Capital</t>
  </si>
  <si>
    <t>شركة جي أي بي كابيتال GIB Capital</t>
  </si>
  <si>
    <t>شركة أسياف للاستثمار Asyaf Investment Company</t>
  </si>
  <si>
    <t>شركة تأثير المالية   Impact Capital Company</t>
  </si>
  <si>
    <t>شركة أبو ظبي الأول للاستثمار السعودية First Abu Dhabi Investment Saudi Company</t>
  </si>
  <si>
    <t>شركة الخزانة المالية AlKhizanah Capital Company</t>
  </si>
  <si>
    <t>شركة يقين المالية (يقين كابيتال) Yaqeen Capital</t>
  </si>
  <si>
    <t>شركة الخبير المالية Alkhabeer Capital</t>
  </si>
  <si>
    <t>شركة الشرق الأوسط للاستثمار المالي Middle East Financial Investment Company</t>
  </si>
  <si>
    <t>شركة إحاطة المالية Ehata Financial Company</t>
  </si>
  <si>
    <t>الشركة السعودية للاقتصاد والتنمية للأوراق المالية (سدكو كابيتال) Saudi Economic and Development Securities Company 
(SEDCO Capital)</t>
  </si>
  <si>
    <t>شركة نورذن ترست العربية السعودية The Northern Trust Company of Saudi Arabia</t>
  </si>
  <si>
    <t>شركة ركاز الوطنية المالية Rekaz National Capital</t>
  </si>
  <si>
    <t>شركة أصول و بخيت الاستثمارية Osool &amp; Bakheet Investment Company</t>
  </si>
  <si>
    <t>شركة الوطني لإدارة الثروات Watani Wealth Management Company</t>
  </si>
  <si>
    <t>شركة أرباح المالية Arbah Capital Company</t>
  </si>
  <si>
    <t>ستاندرد تشارترد كابيتال العربية السعودية Standard Chartered Capital Saudi Arabia</t>
  </si>
  <si>
    <t>شركة الإرتقاء المالية Al Ertiqa Financial Company</t>
  </si>
  <si>
    <t>شركة رصانة المالية Rasana Capital Company</t>
  </si>
  <si>
    <t>شركة جدوى للاستثمار Jadwa Investment Company</t>
  </si>
  <si>
    <t>شركة عودة كابيتال Audi Capital Company</t>
  </si>
  <si>
    <t>شركة جولدمان ساكس العربية السعودية Goldman Sachs Saudi Arabia Company</t>
  </si>
  <si>
    <t>مجموعة النفيعي للاستثمار Al Nefaie Investment Group</t>
  </si>
  <si>
    <t>شركة جي. بي. مورقان العربية السعودية J.P. Morgan Saudi Arabia Company</t>
  </si>
  <si>
    <t>شركة كريديت سويس العربية السعودية Credit Suisse Saudi Arabia Company</t>
  </si>
  <si>
    <t>شركة مشاركة المالية Musharaka Capital Company</t>
  </si>
  <si>
    <t>شركة مكتب العائلة العالمية للاستثمار The Family Office International Investment Company</t>
  </si>
  <si>
    <t>شركة سدرة للإستثمار Seedra Investment Company</t>
  </si>
  <si>
    <t>شركة المستثمرون الخليجيون لإدارة الأصول Gulf Investors Asset Management Company</t>
  </si>
  <si>
    <t>شركة سيتي جروب العربية السعودية Citigroup Saudi Arabia</t>
  </si>
  <si>
    <t>شركة الوساطة المالية Al Wasatah Al Maliah Company</t>
  </si>
  <si>
    <t>شركة سدرة المالية Sidra Capital Company</t>
  </si>
  <si>
    <t>شركة بيت المال الخليجي Bait Al Mal Al Khaleeji Company</t>
  </si>
  <si>
    <t>شركة الملز المالية Malaz Capital Company</t>
  </si>
  <si>
    <t>شركة الأول كابيتال Alawwal Capital Company</t>
  </si>
  <si>
    <t>مجموعة الدخيل المالية AlDukheil Financial Group</t>
  </si>
  <si>
    <t>شركة النمو المالية للاستشارات المالية Nomw Capital</t>
  </si>
  <si>
    <t>شركة أشمور للاستثمار السعودية Ashmore Investment Saudi Arabia Company</t>
  </si>
  <si>
    <t>شركة وثيق للخدمات المالية Watheeq Financial Services Company</t>
  </si>
  <si>
    <t>تسعة وتسعون هللة المالية 99Hlala Capital Company</t>
  </si>
  <si>
    <t>شركة اسناد المالية Esnad Financial Company</t>
  </si>
  <si>
    <t>شركة بلاك روك العربية السعودية Black Rock</t>
  </si>
  <si>
    <t>شركة أنفال كابيتال Anfaal Capital Company</t>
  </si>
  <si>
    <t>شركة سبعين للأستثمار Sabeen Investment Company</t>
  </si>
  <si>
    <t>شركة فرصة المالية Forsah Capital</t>
  </si>
  <si>
    <t>شركة أوان السعودية المالية Awan Saudi Capital</t>
  </si>
  <si>
    <t>دويتشه العربية السعودية للأوراق المالية Deutsche Securities Saudi Arabia Company</t>
  </si>
  <si>
    <t>شركة بيت التمويل السعودي الكويتي Saudi Kuwaiti Finance House Company</t>
  </si>
  <si>
    <t>شركة بي ان واي ميلون السعودية المالية BNY Mellon Saudi Financial Company</t>
  </si>
  <si>
    <t>شركة جسر الشرق الأوسط للاستثمار Middle East Bridge Investment Company</t>
  </si>
  <si>
    <t>شركة ميريل لنش المملكة العربية السعودية Merrill Lynch KSA Company</t>
  </si>
  <si>
    <t>شركة الفريق الاول Team One Company</t>
  </si>
  <si>
    <t>إس ام بي سي العربية السعودية للخدمات الاستشارية SMBC Advisory Services Saudi Arabia</t>
  </si>
  <si>
    <t>أموال المالية Amwal Financial</t>
  </si>
  <si>
    <t>شركة نارم المالية Narmo Capital</t>
  </si>
  <si>
    <t>شركة إتش إس بي سي العربية السعودية المحدودة HSBC Saudi Arabia</t>
  </si>
  <si>
    <t>شركة إتقان كابيتال Itqan Capital Company</t>
  </si>
  <si>
    <t>شركة بلوم للاستثمار السعودية Blominvest Saudi Arabia Company</t>
  </si>
  <si>
    <t>سيكو السعودية المالية SICO Financial Saudi Company</t>
  </si>
  <si>
    <t>شركة مورغان ستانلي السعودية Morgan Stanley Saudi Arabia Company</t>
  </si>
  <si>
    <t>شركة الإمارات دبي الوطني كابيتال السعودية Emirates NBD Capital KSA</t>
  </si>
  <si>
    <t>شركة شعاع كابيتال العربية السعودية Shuaa Capital Saudi Arabia Company</t>
  </si>
  <si>
    <t>شركة الأولى جوجيت كابيتال Aloula Geojit Capital Company</t>
  </si>
  <si>
    <t>شركة إثمار السعودية للاستشارات المالية Ithmar Saudi Financial Consultancy Services</t>
  </si>
  <si>
    <t>شركة راز أموال للاستثمار Raz Amwal Investment</t>
  </si>
  <si>
    <t>شركة كامكو للاستثمار Kamco Investment Company</t>
  </si>
  <si>
    <t>شركة بي إن بي باريبا السعودية للاستثمار BNP Pariba Investment Company KSA</t>
  </si>
  <si>
    <t>شركة المجموعة المالية-هيرميس السعودية EFG-Hermes-KSA</t>
  </si>
  <si>
    <t>مجموعة بي أم جي المالية BMG Financial Group</t>
  </si>
  <si>
    <t>شركة ستايت ستريت العربية السعودية للحلول المالية State Street Saudi Arabia Financial Solution Company</t>
  </si>
  <si>
    <t>شركة ناتيكسيس العربية السعودية Natixis Saudi Arabia Investment Company</t>
  </si>
  <si>
    <t>شركة ميزوهو العربية السعودية Mizuho Saudi Arabia Company</t>
  </si>
  <si>
    <t>شركة تنمية المالية Tanmia Capital Company</t>
  </si>
  <si>
    <t>شركة جرينستون العربية السعودية Greenstone Saudi Arabia LLC</t>
  </si>
  <si>
    <t>شركة بيت النمو المالية  Bayt Alnomow Capital Company</t>
  </si>
  <si>
    <t>فينشر كابيتال الاستثمارية السعودية Saudi Venture Capital Investment Company</t>
  </si>
  <si>
    <t>شركة نطاق المالية Nitaq Capital Company</t>
  </si>
  <si>
    <t>شركة هيكلة الإدارية Haykala Advisors and Managers</t>
  </si>
  <si>
    <t>شركة انفستكورب السعودية للاستثمارات المالية Investcorp Saudi Arabia Financial Investment Company</t>
  </si>
  <si>
    <t>شركة يو بي إس العربية السعودية UBS Saudi Arabia Company</t>
  </si>
  <si>
    <t>شركة اركابيتا المالية Arcapita Capital Company</t>
  </si>
  <si>
    <t>شركة كريدي اجريكول سي آي بي العربية المالية Credit Agricole CIB Arabia Financial Company</t>
  </si>
  <si>
    <t>شركة أريب المالية Areeb Capital</t>
  </si>
  <si>
    <t xml:space="preserve">شركة سوسيتيه جنرال العربية السعودية Societe Generale Saudi Arabia </t>
  </si>
  <si>
    <t>شركة جي إف إتش السعودية المالية GFH Capital Saudi Arabia</t>
  </si>
  <si>
    <t>شركة لازارد العربية السعودية المحدودة Lazard Saudi Arabia Limited Company</t>
  </si>
  <si>
    <t>شركة أف آي إم بارتنرز كي أس أيه FIM Partners KSA</t>
  </si>
  <si>
    <t>شركة كي كي آر السعودية KKR Saudi Limited Company</t>
  </si>
  <si>
    <t>شركة سويكورب Swicorp Company</t>
  </si>
  <si>
    <t>شركة إجادة المالية Ejada Capital</t>
  </si>
  <si>
    <t>شركة موليس اند كومباني السعودية المحدودة Moelis &amp; Company Saudi Limited</t>
  </si>
  <si>
    <t>شركة ام ام سي المالية MMC Financial Company</t>
  </si>
  <si>
    <t>شركة لندن والشرق الأوسط المالية London and The Middle East Capital Company</t>
  </si>
  <si>
    <t>شركة عوائد الأصول المالية Awaed Alasool Financial Company</t>
  </si>
  <si>
    <t>شركة رائد المتقدمة للاستثمار Raed Advanced Investments Company</t>
  </si>
  <si>
    <t>شركة الرؤية المتقدمة للاستثمار Advance Vision Investment Company</t>
  </si>
  <si>
    <t>شركة نومورا العربية السعودية Nomura Saudi Arabia Company</t>
  </si>
  <si>
    <t>شركة جلف ون كابيتال Gulf One Capital Company‎</t>
  </si>
  <si>
    <t>شركة بيت الاتحاد المالي United Financial House Company</t>
  </si>
  <si>
    <t>شركة بيت الاستشارات الوطني House of National Consulting Company</t>
  </si>
  <si>
    <t>شركة بيت القيمة للاستثمار Value Capital</t>
  </si>
  <si>
    <t>شركة المحفظة السعودية للأوراق المالية Saudi Portfolio Securities Company</t>
  </si>
  <si>
    <t>شركة المستثمر للأوراق المالية The Investor Company For Securities</t>
  </si>
  <si>
    <t>شركة إثراء المالية Ithraa Capital Company</t>
  </si>
  <si>
    <t>شركة سامبا للأصول وإدارة الاستثمار SAMBA Capital &amp; Investment Management Company</t>
  </si>
  <si>
    <t>TOTAL* *الإجمالي</t>
  </si>
  <si>
    <t>شركة التحليلات المالية Financial Analytics Company</t>
  </si>
  <si>
    <t>شركة وكالة سمه للتصنيف SIMAH Rating Agency</t>
  </si>
  <si>
    <t>إس آند بي جلوبال ريتنجز يورب ليمتد S&amp;P Global Ratings Europe Limited</t>
  </si>
  <si>
    <t>شركة مركز إيداع الأوراق المالية "مركز الإيداع"  Securities Depository Center Company “Edaa”</t>
  </si>
  <si>
    <t>شركة تداول السعودية Saudi Stock Exchange (Tadawul)</t>
  </si>
  <si>
    <t>شركة مركز مقاصة الأوراق المالية (مقاصة) Securities Clearing Center Company (Muqassa)</t>
  </si>
  <si>
    <t>شركة صكوك المالية Sukuk Capital Company</t>
  </si>
  <si>
    <t>شركة آفاق المالية Afaq Company</t>
  </si>
  <si>
    <t>شركة أصول وبخيت الاستثمارية Osool &amp; Bakheet Investment Company</t>
  </si>
  <si>
    <t>شركة منافع المالية Manafa Capital Company</t>
  </si>
  <si>
    <t>شركة أصيل المالية Aseel Capital</t>
  </si>
  <si>
    <t>شركة أبيان المالية Abyan Capital </t>
  </si>
  <si>
    <t>شركة إمكان العربية المحدودة Emkan Alarabiya Company</t>
  </si>
  <si>
    <t>شركة ميسان للتقنية المالية Maysan Financial Technology Company</t>
  </si>
  <si>
    <t>شركة بذور التكافل للتمويل Buthoor Solidarity for Financing Co</t>
  </si>
  <si>
    <t>شركة مضاربة المالية Mudaraba Capital Company</t>
  </si>
  <si>
    <t>شركة منصة وثاق المالية  Wethaq Capital Markets Platform Company</t>
  </si>
  <si>
    <t>شركة يقين للخدمات المالية Yaqeen Financial Services Co</t>
  </si>
  <si>
    <t>شركة تقنيات مكيال المالية Mekyal Financial Technologies Company</t>
  </si>
  <si>
    <t>شركة التمويل الجماعي المحدودة (سكوبير)  Crowdfunding Limited Company (Scopeer)</t>
  </si>
  <si>
    <t>ستايت ستريت السعودية للحلول المالية State Street Saudi Arabia Financial Solution Company</t>
  </si>
  <si>
    <t>فاب كابيتال المالية FAB Capital</t>
  </si>
  <si>
    <t>شركة سيتي جروب العربية السعودية Citygroup Saudi Arabia</t>
  </si>
  <si>
    <t>اركابيتا السعودية المالية Arcapita Capital Company</t>
  </si>
  <si>
    <t>شركة انفستكورب السعودية للإستثمارات المالية Investcorp Saudi Arabia Financial Investment Company</t>
  </si>
  <si>
    <t>ناتيكسيس السعودية للإستثمار Natixis Saudi Arabia Investment Company</t>
  </si>
  <si>
    <t>جي إف إتش السعودية المالية  GFH Capital Saudi Arabia</t>
  </si>
  <si>
    <t>رصانة المالية Rasana Capital</t>
  </si>
  <si>
    <t>معيار المالية Miyar Capital</t>
  </si>
  <si>
    <t>شركة الاستثمار للأوراق المالية والوساطة (الاستثمار كابيتال) Alistithmar Capital for Financial Securities and Brokerage Company (Alistithmar Capital)</t>
  </si>
  <si>
    <t>مكتب العائلة العالمية للاستثمار The Family Office International Investment Company</t>
  </si>
  <si>
    <t>ألفا  المالية Alpha Capital</t>
  </si>
  <si>
    <t>الشركة السعودية للاقتصاد والتنمية للأوراق المالية 
(سدكو كابيتال) Saudi Economic and Development Securities Company 
(SEDCO Capital)</t>
  </si>
  <si>
    <t>شركة درهم المالية Dirham Capital Company</t>
  </si>
  <si>
    <t>شركة سامبا للأصول وإدارة الإستثمار SAMBA Capital &amp; Investment Management Company</t>
  </si>
  <si>
    <t>الربع الرابع عام  2017م Quarter 4 
 2017</t>
  </si>
  <si>
    <t>الربع الأول عام  2018م Quarter 1 
 2018</t>
  </si>
  <si>
    <t>الربع الثاني عام  2018م Quarter 2 
 2018</t>
  </si>
  <si>
    <t>الربع الثالث عام  2018م Quarter 3 
 2018</t>
  </si>
  <si>
    <t>الربع الرابع عام 2018م Quarter 4 
 2018</t>
  </si>
  <si>
    <t>الربع الأول عام 2019م Quarter 1 
 2019</t>
  </si>
  <si>
    <t>الربع الثاني عام 2019م Quarter 2
 2019</t>
  </si>
  <si>
    <t>الربع الثالث عام 2019م Quarter 3
 2019</t>
  </si>
  <si>
    <t>الربع الرابع عام 2019م Quarter 4
 2019</t>
  </si>
  <si>
    <t>الربع الأول عام 2020م Quarter 1 
 2020</t>
  </si>
  <si>
    <t>الربع الثاني عام 2020م Quarter 2 
 2020</t>
  </si>
  <si>
    <t>الربع الثالث عام 2020م Quarter 3 
 2020</t>
  </si>
  <si>
    <t>الربع الرابع عام 2020م Quarter 4 
 2020</t>
  </si>
  <si>
    <t>الربع الأول عام 2021م Quarter 1 
 2021</t>
  </si>
  <si>
    <t>الربع الثاني عام 2021م Quarter 2 
 2021</t>
  </si>
  <si>
    <t>الربع الثالث عام 2021م Quarter 3 
 2021</t>
  </si>
  <si>
    <t>الربع الرابع عام 2021م Quarter 4
 2021</t>
  </si>
  <si>
    <t>الربع الأول عام 2022م Quarter 1
 2022</t>
  </si>
  <si>
    <t>الربع الثاني عام 2022م Quarter 2 
 2022</t>
  </si>
  <si>
    <t>الربع الثالث عام 2022م Quarter 3 
 2022</t>
  </si>
  <si>
    <t>سيتي جروب العربية السعودية Citygroup Saudi Arabia</t>
  </si>
  <si>
    <t>شركة جي آي بي كابيتال GIB Capital</t>
  </si>
  <si>
    <t>الربع الرابع عام  2017م
Quarter 4  2017 السوق الرئيسية
(TASI)</t>
  </si>
  <si>
    <t>الربع الرابع عام  2017م
Quarter 4  2018 السوق الموازية
(NOMU)</t>
  </si>
  <si>
    <t>الربع الرابع عام  2017م
Quarter 4  2019 الإجمالي
(مليون ريال)
TOTAL
(Million Riyal)</t>
  </si>
  <si>
    <t>الربع الأول عام  2018م
Quarter 1  2018 السوق الرئيسية
(TASI)</t>
  </si>
  <si>
    <t>الربع الأول عام  2018م
Quarter 1  2019 السوق الموازية
(NOMU)</t>
  </si>
  <si>
    <t>الربع الأول عام  2018م
Quarter 1  2020 الإجمالي
(مليون ريال)
TOTAL
(Million Riyal)</t>
  </si>
  <si>
    <t>الربع الثاني عام  2018م
Quarter 2  2018 السوق الرئيسية
(TASI)</t>
  </si>
  <si>
    <t>الربع الثاني عام  2018م
Quarter 2  2019 السوق الموازية
(NOMU)</t>
  </si>
  <si>
    <t>الربع الثاني عام  2018م
Quarter 2  2020 الإجمالي
(مليون ريال)
TOTAL
(Million Riyal)</t>
  </si>
  <si>
    <t>الربع الثالث عام  2018م
Quarter 3  2018 السوق الرئيسية
(TASI)</t>
  </si>
  <si>
    <t>الربع الثالث عام  2018م
Quarter 3  2019 السوق الموازية
(NOMU)</t>
  </si>
  <si>
    <t>الربع الثالث عام  2018م
Quarter 3  2020 الإجمالي
(مليون ريال)
TOTAL
(Million Riyal)</t>
  </si>
  <si>
    <t>الربع الرابع عام 2018م
Quarter 4  2018 السوق الرئيسية
(TASI)</t>
  </si>
  <si>
    <t>الربع الرابع عام 2018م
Quarter 4  2019 السوق الموازية
(NOMU)</t>
  </si>
  <si>
    <t>الربع الرابع عام 2018م
Quarter 4  2020 الإجمالي
(مليون ريال)
TOTAL
(Million Riyal)</t>
  </si>
  <si>
    <t>الربع الأول عام 2019م
Quarter 1  2019 السوق الرئيسية
(TASI)</t>
  </si>
  <si>
    <t>الربع الأول عام 2019م
Quarter 1  2020 السوق الموازية
(NOMU)</t>
  </si>
  <si>
    <t>الربع الأول عام 2019م
Quarter 1  2021 الإجمالي
(مليون ريال)
TOTAL
(Million Riyal)</t>
  </si>
  <si>
    <t>الربع الثاني عام 2019م
Quarter 2  2019 السوق الرئيسية
(TASI)</t>
  </si>
  <si>
    <t>الربع الثاني عام 2019م
Quarter 2  2020 السوق الموازية
(NOMU)</t>
  </si>
  <si>
    <t>الربع الثاني عام 2019م
Quarter 2  2021 الإجمالي
(مليون ريال)
TOTAL
(Million Riyal)</t>
  </si>
  <si>
    <t>الربع الثالث عام 2019م
Quarter 3  2019 السوق الرئيسية
(TASI)</t>
  </si>
  <si>
    <t>الربع الثالث عام 2019م
Quarter 3  2020 السوق الموازية
(NOMU)</t>
  </si>
  <si>
    <t>الربع الثالث عام 2019م
Quarter 3  2021 الإجمالي
(مليون ريال)
TOTAL
(Million Riyal)</t>
  </si>
  <si>
    <t>الربع الرابع عام 2019م
Quarter 4 2019 السوق الرئيسية
(TASI)</t>
  </si>
  <si>
    <t>الربع الرابع عام 2019م
Quarter 4 2020 السوق الموازية
(NOMU)</t>
  </si>
  <si>
    <t>الربع الرابع عام 2019م
Quarter 4 2021 الإجمالي
(مليون ريال)
TOTAL
(Million Riyal)</t>
  </si>
  <si>
    <t>الربع الأول عام 2020م
Quarter 1  2020 السوق الرئيسية
(TASI)</t>
  </si>
  <si>
    <t>الربع الأول عام 2020م
Quarter 1  2021 السوق الموازية
(NOMU)</t>
  </si>
  <si>
    <t>الربع الأول عام 2020م
Quarter 1  2022 الإجمالي
(مليون ريال)
TOTAL
(Million Riyal)</t>
  </si>
  <si>
    <t>الربع الثاني عام 2020م
Quarter 2  2020 السوق الرئيسية
(TASI)</t>
  </si>
  <si>
    <t>الربع الثاني عام 2020م
Quarter 2  2021 السوق الموازية
(NOMU)</t>
  </si>
  <si>
    <t>الربع الثاني عام 2020م
Quarter 2  2022 الإجمالي
(مليون ريال)
TOTAL
(Million Riyal)</t>
  </si>
  <si>
    <t>الربع الثالث عام 2020م
Quarter 3  2020 السوق الرئيسية
(TASI)</t>
  </si>
  <si>
    <t>الربع الثالث عام 2020م
Quarter 3  2021 السوق الموازية
(NOMU)</t>
  </si>
  <si>
    <t>الربع الثالث عام 2020م
Quarter 3  2022 الإجمالي
(مليون ريال)
TOTAL
(Million Riyal)</t>
  </si>
  <si>
    <t>الربع الرابع عام 2020م
Quarter 4  2020 السوق الرئيسية
(TASI)</t>
  </si>
  <si>
    <t>الربع الرابع عام 2020م
Quarter 4  2021 السوق الموازية
(NOMU)</t>
  </si>
  <si>
    <t>الربع الرابع عام 2020م
Quarter 4  2022 الإجمالي
(مليون ريال)
TOTAL
(Million Riyal)</t>
  </si>
  <si>
    <t>الربع الأول عام 2021م
Quarter 1  2021 السوق الرئيسية
(TASI)</t>
  </si>
  <si>
    <t>الربع الأول عام 2021م
Quarter 1  2022 السوق الموازية
(NOMU)</t>
  </si>
  <si>
    <t>الربع الأول عام 2021م
Quarter 1  2023 الإجمالي
(مليون ريال)
TOTAL
(Million Riyal)</t>
  </si>
  <si>
    <t>الربع الثاني عام 2021م
Quarter 2  2021 السوق الرئيسية
(TASI)</t>
  </si>
  <si>
    <t>الربع الثاني عام 2021م
Quarter 2  2022 السوق الموازية
(NOMU)</t>
  </si>
  <si>
    <t>الربع الثاني عام 2021م
Quarter 2  2023 الإجمالي
(مليون ريال)
TOTAL
(Million Riyal)</t>
  </si>
  <si>
    <t>الربع الثالث عام 2021م
Quarter 3  2021 السوق الرئيسية
(TASI)</t>
  </si>
  <si>
    <t>الربع الثالث عام 2021م
Quarter 3  2022 السوق الموازية
(NOMU)</t>
  </si>
  <si>
    <t>الربع الثالث عام 2021م
Quarter 3  2023 الإجمالي
(مليون ريال)
TOTAL
(Million Riyal)</t>
  </si>
  <si>
    <t>الربع الرابع عام 2021م
Quarter 4  2021 السوق الرئيسية
(TASI)</t>
  </si>
  <si>
    <t>الربع الرابع عام 2021م
Quarter 4  2022 السوق الموازية
(NOMU)</t>
  </si>
  <si>
    <t>الربع الرابع عام 2021م
Quarter 4  2023 الإجمالي
(مليون ريال)
TOTAL
(Million Riyal)</t>
  </si>
  <si>
    <t>الربع الأول عام 2022م
Quarter 1  2022 السوق الرئيسية
(TASI)</t>
  </si>
  <si>
    <t>الربع الأول عام 2022م
Quarter 1  2023 السوق الموازية
(NOMU)</t>
  </si>
  <si>
    <t>الربع الأول عام 2022م
Quarter 1  2024 الإجمالي
(مليون ريال)
TOTAL
(Million Riyal)</t>
  </si>
  <si>
    <t>الربع الثاني عام 2022م
Quarter 2  2022 السوق الرئيسية
(TASI)</t>
  </si>
  <si>
    <t>الربع الثاني عام 2022م
Quarter 2  2023 السوق الموازية
(NOMU)</t>
  </si>
  <si>
    <t>الربع الثاني عام 2022م
Quarter 2  2024 الإجمالي
(مليون ريال)
TOTAL
(Million Riyal)</t>
  </si>
  <si>
    <t>الربع الثالث عام 2022م
Quarter 3  2022 السوق الرئيسية
(TASI)</t>
  </si>
  <si>
    <t>الربع الثالث عام 2022م
Quarter 3  2023 السوق الموازية
(NOMU)</t>
  </si>
  <si>
    <t>الربع الثالث عام 2022م
Quarter 3  2024 الإجمالي
(مليون ريال)
TOTAL
(Million Riyal)</t>
  </si>
  <si>
    <t>الإجمالي TOTAL</t>
  </si>
  <si>
    <t>مؤسسات السوق المالية Capital Market Institutions*</t>
  </si>
  <si>
    <t>شركة ثروات للأوراق المالية Tharwat For Financial Securities</t>
  </si>
  <si>
    <t>شركة تأثير المالية Impact Capital Company</t>
  </si>
  <si>
    <t>شركة ميراك المالية Merak Capital Company</t>
  </si>
  <si>
    <t>الربع الرابع عام  2017م
(مليون ريال) Quarter 4 
 2017
(Million Riyal)</t>
  </si>
  <si>
    <t>الربع الأول عام  2018م
(مليون ريال) Quarter 1 
 2018
(Million Riyal)</t>
  </si>
  <si>
    <t>الربع الثاني عام  2018م
(مليون ريال) Quarter 2 
 2018
(Million Riyal)</t>
  </si>
  <si>
    <t>الربع الثالث عام  2018م
(مليون ريال) Quarter 3 
 2018
(Million Riyal)</t>
  </si>
  <si>
    <t>الربع الرابع عام  2018م
(مليون ريال) Quarter 4 
 2018
(Million Riyal)</t>
  </si>
  <si>
    <t>الربع الأول عام  2019م
(مليون ريال) Quarter 1 
 2019
(Million Riyal)</t>
  </si>
  <si>
    <t>الربع الثاني عام 2019م
(مليون ريال) Quarter 2 
 2019
(Million Riyal)</t>
  </si>
  <si>
    <t>الربع الثالث عام 2019م
(مليون ريال) Quarter 3 
 2019
(Million Riyal)</t>
  </si>
  <si>
    <t>الربع الرابع عام 2019م
(مليون ريال) Quarter 4
 2019
(Million Riyal)</t>
  </si>
  <si>
    <t>الربع الأول عام 2020م
(مليون ريال) Quarter 1 
 2020
(Million Riyal)</t>
  </si>
  <si>
    <t>الربع الثاني عام 2020م
(مليون ريال) Quarter 2 
 2020
(Million Riyal)</t>
  </si>
  <si>
    <t>الربع الثالث عام 2020م
(مليون ريال) Quarter 3 
 2020
(Million Riyal)</t>
  </si>
  <si>
    <t>الربع الرابع عام 2020م
(مليون ريال) Quarter 4 
 2020
(Million Riyal)</t>
  </si>
  <si>
    <t>الربع الأول عام 2021م
(مليون ريال) Quarter 1 
 2021
(Million Riyal)</t>
  </si>
  <si>
    <t>الربع الثاني عام 2021م
(مليون ريال) Quarter 2 
 2021
(Million Riyal)</t>
  </si>
  <si>
    <t>الربع الثالث عام 2021م
(مليون ريال) Quarter 3 
 2021
(Million Riyal)</t>
  </si>
  <si>
    <t>الربع الرابع عام 2021م
(مليون ريال) Quarter 4
 2021
(Million Riyal)</t>
  </si>
  <si>
    <t>الربع الأول عام 2022م
(مليون ريال) Quarter 1
 2022
(Million Riyal)</t>
  </si>
  <si>
    <t>الربع الثاني عام 2022م
(مليون ريال) Quarter 2
 2022
(Million Riyal)</t>
  </si>
  <si>
    <t>الربع الثالث عام 2022م
(مليون ريال) Quarter 3
 2022
(Million Riyal)</t>
  </si>
  <si>
    <t>الربع الرابع عام  2018م Quarter 4 
 2018</t>
  </si>
  <si>
    <t>الربع الأول عام  2019م Quarter 1 
 2019</t>
  </si>
  <si>
    <t>الربع الثاني عام 2019م Quarter 2 
 2019</t>
  </si>
  <si>
    <t>الربع الثالث عام 2019م Quarter 3 
 2019</t>
  </si>
  <si>
    <t>الربع الثاني عام 2022م Quarter 2
 2022</t>
  </si>
  <si>
    <t>الربع الثالث عام 2022م Quarter 3
 2022</t>
  </si>
  <si>
    <t>شركة الجزيرة للأسواق المالية  AlJazira Capital Company</t>
  </si>
  <si>
    <t>شركة سامبا للأصول وإدارة الإستثمار  SAMBA Capital &amp; Investment Management Company</t>
  </si>
  <si>
    <t>الشركة السعودية للاقتصاد والتنمية للأوراق المالية(سدكو كابيتال) Saudi Economic and Development Securities Company 
(SEDCO Capital)</t>
  </si>
  <si>
    <t>شركة المحفظة السعودية للأوراق المالية  Saudi Portfolio Securities Company</t>
  </si>
  <si>
    <t>شركة إحاطة المالية  Ehata Financial Company</t>
  </si>
  <si>
    <t>شركة سوسيتيه جنرال العربية السعودية Societe Generale Saudi Arabia</t>
  </si>
  <si>
    <t xml:space="preserve"> into the table above which indicates the service availability during market opening hours regardless of the source of the service interruption.</t>
  </si>
  <si>
    <t>*Starting from Q4 2021 report, the brokerage service availability rate indicator for the client and the service availability rate indicator between Tadawul and the financial market institutions were merged</t>
  </si>
  <si>
    <t>الربع الرابع عام 2021م Quarter 4 
 2021</t>
  </si>
  <si>
    <t>عوده كابيتال Audi Capital Company</t>
  </si>
  <si>
    <t>أرباح المالية Arbah Capital Company</t>
  </si>
  <si>
    <t>السعودى الفرنسي كابيتال Saudi Fransi Capital</t>
  </si>
  <si>
    <t>دراية المالية Derayah Financial Corporation Company</t>
  </si>
  <si>
    <t>الجزيرة كابيتال AlJazira Capital Company</t>
  </si>
  <si>
    <t>الانماء للاستثمار Alinma Investment Company</t>
  </si>
  <si>
    <t>الراجحي المالية Al Rajhi Capital</t>
  </si>
  <si>
    <t>اصول و بخيت للاستثمار Osool &amp; Bakheet Investment Company</t>
  </si>
  <si>
    <t>جولدمان ساكس العربية السعودية Goldman Sachs Saudi Arabia Company</t>
  </si>
  <si>
    <t>الرياض المالية Riyad Capital Company</t>
  </si>
  <si>
    <t>إتش إس بي سي العربية السعودية المحدودة HSBC Saudi Arabia</t>
  </si>
  <si>
    <t>*مؤسسات السوق المالية Capital Market Institutions*</t>
  </si>
  <si>
    <t>الشركة السعودية للاقتصاد والتنمية للأوراق المالية (سدكو كابيتال) Saudi Economic and Development Securities Company</t>
  </si>
  <si>
    <t>يقين المالية Yaqeen Capital</t>
  </si>
  <si>
    <t>عدد طلبات تصريح تجربة التقنية المالية Number of Applications for FinTech Experimental Permit</t>
  </si>
  <si>
    <t>عدد الشركات الحاصلة على تصريح تجربة التقنية المالية Number of Companies That Obtained FinTech Experimental Permit</t>
  </si>
  <si>
    <t>العدد Number الربع الرابع  عام2017مQuarter 4-2017</t>
  </si>
  <si>
    <t>عام Public الربع الأول عام2018مQuarter 1-2018</t>
  </si>
  <si>
    <t>خاص Private الربع الأول عام2018مQuarter 1-2018</t>
  </si>
  <si>
    <t>الإجمالي Total الربع الأول عام2018مQuarter 1-2018</t>
  </si>
  <si>
    <t>عام Public الربع الثاني عام2018مQuarter 2-2018</t>
  </si>
  <si>
    <t>خاص Private الربع الثاني عام2018مQuarter 2-2018</t>
  </si>
  <si>
    <t>الإجمالي Total الربع الثاني عام2018مQuarter 2-2018</t>
  </si>
  <si>
    <t>عام Public الربع الثالث عام2018مQuarter 3-2018</t>
  </si>
  <si>
    <t>خاص Private الربع الثالث عام2018مQuarter 3-2018</t>
  </si>
  <si>
    <t>الإجمالي Total الربع الثالث عام2018مQuarter 3-2018</t>
  </si>
  <si>
    <t>عام Public الربع الرابع عام2018مQuarter 4-2018</t>
  </si>
  <si>
    <t>خاص Private الربع الرابع  عام2018مQuarter 4-2018</t>
  </si>
  <si>
    <t>الإجمالي Total الربع الرابع  عام2018مQuarter 4-2018</t>
  </si>
  <si>
    <t>عام Public الربع الأول عام2019مQuarter 1-2019</t>
  </si>
  <si>
    <t>خاص Private الربع الأول عام2019مQuarter 1-2019</t>
  </si>
  <si>
    <t>الإجمالي Total الربع الأول عام2019مQuarter 1-2019</t>
  </si>
  <si>
    <t>عام Public الربع الثاني عام2019مQuarter 2-2019</t>
  </si>
  <si>
    <t>خاص Private الربع الثاني عام2019مQuarter 2-2019</t>
  </si>
  <si>
    <t>الإجمالي Total الربع الثاني عام2019مQuarter 2-2019</t>
  </si>
  <si>
    <t>عام Public الربع الثالث عام2019مQuarter 3-2019</t>
  </si>
  <si>
    <t>خاص Private الربع الثالث عام2019مQuarter 3-2019</t>
  </si>
  <si>
    <t>الإجمالي Total الربع الثالث عام2019مQuarter 3-2019</t>
  </si>
  <si>
    <t>عام Public الربع الرابع عام2019مQuarter 4-2019</t>
  </si>
  <si>
    <t>خاص Private الربع الرابع  عام2019مQuarter 4-2019</t>
  </si>
  <si>
    <t>الإجمالي Total الربع الرابع  عام2019مQuarter 4-2019</t>
  </si>
  <si>
    <t>عام Public الربع الأول عام2020مQuarter 1-2020</t>
  </si>
  <si>
    <t>خاص Private الربع الأول عام2020مQuarter 1-2020</t>
  </si>
  <si>
    <t>الإجمالي Total الربع الأول عام2020مQuarter 1-2020</t>
  </si>
  <si>
    <t>عام Public الربع الثاني عام2020مQuarter 2-2020</t>
  </si>
  <si>
    <t>خاص Private الربع الثاني عام2020مQuarter 2-2020</t>
  </si>
  <si>
    <t>الإجمالي Total الربع الثاني عام2020مQuarter 2-2020</t>
  </si>
  <si>
    <t>عام Public الربع الثالث عام2020مQuarter 3-2020</t>
  </si>
  <si>
    <t>خاص Private الربع الثالث عام2020مQuarter 3-2020</t>
  </si>
  <si>
    <t>الإجمالي Total الربع الثالث عام2020مQuarter 3-2020</t>
  </si>
  <si>
    <t>عام Public الربع الرابع عام2020مQuarter 4-2020</t>
  </si>
  <si>
    <t>خاص Private الربع الرابع  عام2020مQuarter 4-2020</t>
  </si>
  <si>
    <t>الإجمالي Total الربع الرابع  عام2020مQuarter 4-2020</t>
  </si>
  <si>
    <t>عام Public الربع الأول عام2021مQuarter 1-2021</t>
  </si>
  <si>
    <t>خاص Private الربع الأول عام2021مQuarter 1-2021</t>
  </si>
  <si>
    <t>الإجمالي Total الربع الأول عام2021مQuarter 1-2021</t>
  </si>
  <si>
    <t>عام Public الربع الثاني عام2021مQuarter 2-2021</t>
  </si>
  <si>
    <t>خاص Private الربع الثاني عام2021مQuarter 2-2021</t>
  </si>
  <si>
    <t>الإجمالي Total الربع الثاني عام2021مQuarter 2-2021</t>
  </si>
  <si>
    <t>عام Public الربع الثالث عام2021مQuarter 3-2021</t>
  </si>
  <si>
    <t>خاص Private الربع الثالث عام2021مQuarter 3-2021</t>
  </si>
  <si>
    <t>الإجمالي Total الربع الثالث عام2021مQuarter 3-2021</t>
  </si>
  <si>
    <t>عام Public الربع الرابع عام2021مQuarter 4-2021</t>
  </si>
  <si>
    <t>خاص Private الربع الرابع  عام2021مQuarter 4-2021</t>
  </si>
  <si>
    <t>الإجمالي Total الربع الرابع  عام2021مQuarter 4-2021</t>
  </si>
  <si>
    <t>عام Public الربع الأول عام2022مQuarter 1-2022</t>
  </si>
  <si>
    <t>خاص Private الربع الأول عام2022مQuarter 1-2022</t>
  </si>
  <si>
    <t>الإجمالي Total الربع الأول عام2022مQuarter 1-2022</t>
  </si>
  <si>
    <t>عام Public الربع الثاني عام2022مQuarter 2-2022</t>
  </si>
  <si>
    <t>خاص Private الربع الثاني عام2022مQuarter 2-2022</t>
  </si>
  <si>
    <t>الإجمالي Total الربع الثاني عام2022مQuarter 2-2022</t>
  </si>
  <si>
    <t>عام Public الربع الثالث عام2022مQuarter 3-2022</t>
  </si>
  <si>
    <t>خاص Private الربع الثالث عام2022مQuarter 3-2022</t>
  </si>
  <si>
    <t>الإجمالي Total الربع الثالث عام2022مQuarter 3-2022</t>
  </si>
  <si>
    <t>نسبة السعودة  Saudization % الربع الرابع  عام2017مQuarter 4-2017</t>
  </si>
  <si>
    <t>العدد Number الربع الأول عام2018مQuarter 1-2018</t>
  </si>
  <si>
    <t>نسبة السعودة  Saudization % الربع الأول عام2018مQuarter 1-2018</t>
  </si>
  <si>
    <t>العدد Number الربع الثاني  عام2018مQuarter 2-2018</t>
  </si>
  <si>
    <t>نسبة السعودة  Saudization % الربع الثاني  عام2018مQuarter 2-2018</t>
  </si>
  <si>
    <t>العدد Number الربع الثالث عام2018مQuarter 3-2018</t>
  </si>
  <si>
    <t>نسبة السعودة  Saudization % الربع الثالث عام2018مQuarter 3-2018</t>
  </si>
  <si>
    <t>العدد Number الربع الرابع  عام2018مQuarter 4-2018</t>
  </si>
  <si>
    <t>نسبة السعودة  Saudization % الربع الرابع  عام2018مQuarter 4-2018</t>
  </si>
  <si>
    <t>العدد Number الربع الأول عام2019مQuarter 1-2019</t>
  </si>
  <si>
    <t>نسبة السعودة  Saudization % الربع الأول عام2019مQuarter 2-2019</t>
  </si>
  <si>
    <t>العدد Number الربع الثاني  عام2019مQuarter 2-2019</t>
  </si>
  <si>
    <t>نسبة السعودة  Saudization % الربع الثاني  عام2019مQuarter 3-2019</t>
  </si>
  <si>
    <t>العدد Number الربع الثالث عام2019مQuarter 3-2019</t>
  </si>
  <si>
    <t>نسبة السعودة  Saudization % الربع الثالث عام2019مQuarter 4-2019</t>
  </si>
  <si>
    <t>العدد Number الربع الرابع  عام2019مQuarter 4-2019</t>
  </si>
  <si>
    <t>نسبة السعودة  Saudization % الربع الرابع  عام2019مQuarter 4-2019</t>
  </si>
  <si>
    <t>العدد Number الربع الأول عام2020مQuarter 1-2020</t>
  </si>
  <si>
    <t>نسبة السعودة  Saudization % الربع الأول عام2020مQuarter 1-2020</t>
  </si>
  <si>
    <t>العدد Number الربع الثاني  عام2020مQuarter 2-2020</t>
  </si>
  <si>
    <t>نسبة السعودة  Saudization % الربع الثاني  عام2020مQuarter 2-2020</t>
  </si>
  <si>
    <t>العدد Number الربع الثالث عام2020مQuarter 3-2020</t>
  </si>
  <si>
    <t>نسبة السعودة  Saudization % الربع الثالث عام2020مQuarter 3-2020</t>
  </si>
  <si>
    <t>العدد Number الربع الرابع  عام2020مQuarter 4-2020</t>
  </si>
  <si>
    <t>نسبة السعودة  Saudization % الربع الرابع  عام2020مQuarter 4-2020</t>
  </si>
  <si>
    <t>العدد Number الربع الأول عام2021مQuarter 1-2021</t>
  </si>
  <si>
    <t>نسبة السعودة  Saudization % الربع الأول عام2021مQuarter 1-2021</t>
  </si>
  <si>
    <t>العدد Number الربع الثاني  عام2021مQuarter 2-2021</t>
  </si>
  <si>
    <t>نسبة السعودة  Saudization % الربع الثاني  عام2021مQuarter 2-2021</t>
  </si>
  <si>
    <t>العدد Number الربع الثالث عام2021مQuarter 3-2021</t>
  </si>
  <si>
    <t>نسبة السعودة  Saudization % الربع الثالث عام2021مQuarter 3-2021</t>
  </si>
  <si>
    <t>العدد Number الربع الرابع  عام2021مQuarter 4-2021</t>
  </si>
  <si>
    <t>نسبة السعودة  Saudization % الربع الرابع  عام2021مQuarter 4-2021</t>
  </si>
  <si>
    <t>العدد Number الربع الأول عام2022مQuarter 1-2022</t>
  </si>
  <si>
    <t>نسبة السعودة  Saudization % الربع الأول عام2022مQuarter 1-2022</t>
  </si>
  <si>
    <t>العدد Number الربع الثاني  عام2022مQuarter 2-2022</t>
  </si>
  <si>
    <t>نسبة السعودة  Saudization % الربع الثاني  عام2022مQuarter 2-2022</t>
  </si>
  <si>
    <t>العدد Number الربع الثالث عام2022مQuarter 3-2022</t>
  </si>
  <si>
    <t>نسبة السعودة  Saudization % الربع الثالث عام2022مQuarter 3-2022</t>
  </si>
  <si>
    <t xml:space="preserve">ذكر Male الربع الأول عام 2021م Quarter 1-2021 </t>
  </si>
  <si>
    <t>أنثى Female الربع الأول عام 2021م Quarter 1-2021</t>
  </si>
  <si>
    <t>نسبة السعودة  Saudization % الربع الأول عام 2021م Quarter 1-2021</t>
  </si>
  <si>
    <t>ذكر Male الربع الثاني عام 2021م Quarter 2-2021</t>
  </si>
  <si>
    <t>أنثى Female الربع الثاني عام 2021م Quarter 2-2021</t>
  </si>
  <si>
    <t>نسبة السعودة  Saudization % الربع الثاني عام 2021م Quarter 2-2021</t>
  </si>
  <si>
    <t>ذكر Male الربع الثالث عام 2021م Quarter 3-2021</t>
  </si>
  <si>
    <t>أنثى Female الربع الثالث عام 2021م Quarter 3-2021</t>
  </si>
  <si>
    <t>نسبة السعودة  Saudization % الربع الثالث عام 2021م Quarter 3-2021</t>
  </si>
  <si>
    <t>ذكر Male الربع الرابع عام 2021م Quarter 4-2021</t>
  </si>
  <si>
    <t>أنثى Female الربع الرابع عام 2021م Quarter 4-2021</t>
  </si>
  <si>
    <t>نسبة السعودة  Saudization % الربع الرابع عام 2021م Quarter 4-2021</t>
  </si>
  <si>
    <t>ذكر Male الربع الأول عام 2022م Quarter 1-2022</t>
  </si>
  <si>
    <t>أنثى Female الربع الأول عام 2022م Quarter 1-2022</t>
  </si>
  <si>
    <t>نسبة السعودة  Saudization % الربع الأول عام 2022م Quarter 1-2022</t>
  </si>
  <si>
    <t>ذكر Male الربع الثاني عام 2022م Quarter 2-2022</t>
  </si>
  <si>
    <t>أنثى Female الربع الثاني عام 2022م Quarter 2-2022</t>
  </si>
  <si>
    <t>نسبة السعودة  Saudization % الربع الثاني عام 2022م Quarter 2-2022</t>
  </si>
  <si>
    <t>ذكر Male الربع الثالث عام 2022م Quarter 3-2022</t>
  </si>
  <si>
    <t>أنثى Female الربع الثالث عام 2022م Quarter 3-2022</t>
  </si>
  <si>
    <t>نسبة السعودة  Saudization % الربع الثالث عام 2022م Quarter 3-2022</t>
  </si>
  <si>
    <t>الربع الرابع عام 2022م
Quarter 4  2022 السوق الرئيسية
(TASI)</t>
  </si>
  <si>
    <t>الربع الرابع عام 2022م
Quarter 3  2022 السوق الموازية
(NOMU)</t>
  </si>
  <si>
    <t xml:space="preserve">شركة آركابيتا المالية Arcapita Capital Company </t>
  </si>
  <si>
    <t xml:space="preserve">شركة دينار للاستثمار Dinar Investments Company  </t>
  </si>
  <si>
    <t xml:space="preserve">شركة ملاءة للتقنية المالية Malaa Financial Technology for Securities Business </t>
  </si>
  <si>
    <t xml:space="preserve">شركة دوم كابيتال المالية Dom Capital Financial Company </t>
  </si>
  <si>
    <t xml:space="preserve">شركة إمكان العربية Emkan Alarabiya </t>
  </si>
  <si>
    <t>شركة ثروات طويق المالية Tharawat Tuwaiq Financial Company</t>
  </si>
  <si>
    <t>شركة العربي المالية ANB Capital Company</t>
  </si>
  <si>
    <t>ذكر Male الربع الرابع عام 2022م Quarter 4 -20222</t>
  </si>
  <si>
    <t>أنثى Female الربع الرابع عام 2022م Quarter 4 -20222</t>
  </si>
  <si>
    <t xml:space="preserve">نسبة السعودة  Saudization % الربع الرابع  عام 2022م Quarter 4-2022 </t>
  </si>
  <si>
    <t>الربع الرابع عام  2022م
Quarter 4 2022</t>
  </si>
  <si>
    <t>الربع الرابع عام 2022م Quarter 4 
 2022</t>
  </si>
  <si>
    <t>الربع الرابع عام 2022م
Quarter 4  2024 الإجمالي
(مليون ريال)
TOTAL
(Million Riyal)</t>
  </si>
  <si>
    <t>الربع الرابع عام 2022م
(مليون ريال) Quarter 4
 2022
(Million Riyal)</t>
  </si>
  <si>
    <t>شركة آركابيتا المالية Arcapita Capital Company</t>
  </si>
  <si>
    <t>شركة راز أموال للاستثمار Raz Amwal Investment Company</t>
  </si>
  <si>
    <t>محافظ للاستثمار Portfolios Investment Company</t>
  </si>
  <si>
    <t>آرش المالية Arch Capital</t>
  </si>
  <si>
    <t>شركة سدرة للاستثمار Seedra Investment Company</t>
  </si>
  <si>
    <t>الإجمالي Total الربع الرابع عام2022م Quarter 4-20222</t>
  </si>
  <si>
    <t>خاص Private لربع الرابع عام2022م Quarter 4-20222</t>
  </si>
  <si>
    <t>عام Public الربع الرابع عام2022م Quarter 4-20222</t>
  </si>
  <si>
    <t>الربع الرابع عام 2022م
(مليون ريال) Quarter 4 
 2022
(Million Riyal)</t>
  </si>
  <si>
    <t>الربع  الرابع عام  2022م
Fourth quarter 2022</t>
  </si>
  <si>
    <t>جدول رقم (3): مؤشرات القوى العاملة لمؤسسات البنية الأساسية للسوق
  Table(3): Indicators of the Workforce of Market Infrastructure Institutions</t>
  </si>
  <si>
    <t>جدول رقم (4): مؤشرات القوى العاملة حسب شركة التقنية المالية
  Table(4): Indicators of the Workforce of Financial Technology Companies</t>
  </si>
  <si>
    <t>Table(4): Indicators of the Workforce of Financial Technology Companies</t>
  </si>
  <si>
    <t>Table(3): Indicators of the Workforce of Market Infrastructure Institutions</t>
  </si>
  <si>
    <t>الربع الأول عام  2023م
First quarter 2023</t>
  </si>
  <si>
    <t xml:space="preserve">نسبة السعودة  Saudization % الربع الرابع عام2022مQuarter 4-2022 </t>
  </si>
  <si>
    <t>العدد Number الربع الأول عام2023مQuarter 1-2023</t>
  </si>
  <si>
    <t>نسبة السعودة  Saudization % الربع الأول عام2023مQuarter 1-2023</t>
  </si>
  <si>
    <t>ذكر Male الربع الأول عام 2023م Quarter 1-2023</t>
  </si>
  <si>
    <t>أنثى Female الربع الأول عام 2023م Quarter 1-2023</t>
  </si>
  <si>
    <t>نسبة السعودة  Saudization % الربع الأول عام 2023م Quarter 1-2023</t>
  </si>
  <si>
    <t>ذكر Male الربع الأول عام 2023م Quarter 1 -2023</t>
  </si>
  <si>
    <t>أنثى Femaleالربع الأول عام 2023م Quarter 1 -2023</t>
  </si>
  <si>
    <t>نسبة السعودة  Saudization % الربع الأول عام 2023م Quarter 1 -2023</t>
  </si>
  <si>
    <t>نسبة السعودة  Saudization % الربع الأول عام2023م Quarter 1-2023</t>
  </si>
  <si>
    <t>شركة مدخول Madkhol Company</t>
  </si>
  <si>
    <t>شركة منصة ساهم المالية Sahem Financial Company</t>
  </si>
  <si>
    <t>شركة ركيز المالية Rakeez Capital Company</t>
  </si>
  <si>
    <t>شركة رهان المالية Rehan Capital Company</t>
  </si>
  <si>
    <t xml:space="preserve">شركة مكاسب المال المالية Makassb Company </t>
  </si>
  <si>
    <t>الربع الأول عام 2023م Quarter 1
 2023</t>
  </si>
  <si>
    <t>شركة تتمة المالية Tatimah Capital</t>
  </si>
  <si>
    <t>الربع الأول عام 2023م
(مليون ريال) Quarter 1
 2023
(Million Riyal)</t>
  </si>
  <si>
    <t>أرتال المالية Artal Capital</t>
  </si>
  <si>
    <t xml:space="preserve"> الإجمالي TOTAL</t>
  </si>
  <si>
    <t xml:space="preserve">عوائد الأصول المالية Awaed Alosool Capital  </t>
  </si>
  <si>
    <t>الربع الأول عام 2023م
Quarter 1 2023</t>
  </si>
  <si>
    <t>جدول رقم (12): حجم الأصول تحت نشاط الحفظ لدى مؤسسات السوق المالية المرخص لها في نشاط الحفظ
Table(12): Assets Under Custodial Activity at the Capital Market Institutions Licensed for Custody Activity</t>
  </si>
  <si>
    <t>عام Public الربع الأول عام2023م Quarter 1-2023</t>
  </si>
  <si>
    <t>خاص Private الربع الأول عام2023م Quarter 1-2023</t>
  </si>
  <si>
    <t>الإجمالي Total الربع الأول عام2023م Quarter 1-2023</t>
  </si>
  <si>
    <t>جسر الشرق المالية East Bridge Capital</t>
  </si>
  <si>
    <t>شركة بيت النمو المالية Bayt Alnomow Capital Company</t>
  </si>
  <si>
    <t>الربع الثاني عام  2023م
Second quarter 2023</t>
  </si>
  <si>
    <t>الربع الثاني عام 2023م
Quarter 2 2023</t>
  </si>
  <si>
    <t>الربع الأول عام 2023م
Quarter 1 2023 السوق الرئيسية
(TASI)</t>
  </si>
  <si>
    <t>الربع الأول عام 2023م
Quarter 1 2023 السوق الموازية
(NOMU)</t>
  </si>
  <si>
    <t>الربع الأول عام 2023م
Quarter 1 2023 الإجمالي
(مليون ريال)
TOTAL
(Million Riyal)</t>
  </si>
  <si>
    <t>الربع الثاني عام 2023م
Quarter 2 2023 السوق الرئيسية
(TASI)</t>
  </si>
  <si>
    <t>الربع الثاني عام 2023م
Quarter 2 2023 السوق الموازية
(NOMU)3</t>
  </si>
  <si>
    <t>الربع الثاني عام 2023م
Quarter 2 2023الإجمالي
(مليون ريال)
TOTAL
(Million Riyal)4</t>
  </si>
  <si>
    <t xml:space="preserve"> شركة مشاركة المالية Musharaka Capital Company</t>
  </si>
  <si>
    <t>ذكر Male الربع الثاني عام 2023م Quarter 2 -2023</t>
  </si>
  <si>
    <t>أنثى Female الربع الثاني عام 2023م Quarter 2 -2023</t>
  </si>
  <si>
    <t>نسبة السعودة  Saudization % الربع الثاني عام 2023م Quarter 2 -2023</t>
  </si>
  <si>
    <t>ذكر Male الربع الثاني عام 2023م Quarter 2-2023</t>
  </si>
  <si>
    <t>أنثى Female الربع الثاني عام 2023م Quarter2-2023</t>
  </si>
  <si>
    <t>نسبة السعودة  Saudization % الربع الثاني عام2023م Quarter 2-2023</t>
  </si>
  <si>
    <t>شركة دراهم للاستثمار Drahim Company</t>
  </si>
  <si>
    <t>شركة منصة تحالف المالية Tahaluf Capital</t>
  </si>
  <si>
    <t xml:space="preserve">شركة التوفير الذكي للتقنية المالية Smart Savings Company </t>
  </si>
  <si>
    <t>عام Public الربع الثاني عام2023م Quarter 2-2023</t>
  </si>
  <si>
    <t>خاص Private الربع الثاني عام2023م Quarter 2-2023</t>
  </si>
  <si>
    <t>الإجمالي Total الربع الثاني عام2023م Quarter 2-2023</t>
  </si>
  <si>
    <t>شركة أف آي أم بارتنرز كي أس أيFIM Partners KSA</t>
  </si>
  <si>
    <t>شركة دوم كابيتال المالية Dom Capital Financial Company</t>
  </si>
  <si>
    <t>الربع الثاني عام 2023م Quarter 2
 2023</t>
  </si>
  <si>
    <t>الربع الثاني عام 2023م
(مليون ريال) Quarter 2
 2023
(Million Riyal)</t>
  </si>
  <si>
    <t xml:space="preserve">دوم كابيتال المالية Dom Capital Financial Company </t>
  </si>
  <si>
    <t>عوائد الأصول المالية Awaed Alosool Capital</t>
  </si>
  <si>
    <t>الربع الثاني عام 2023م Quarter 2
 2023*</t>
  </si>
  <si>
    <t>* ابتداء من الربع الثاني لعام 2023م وبناء على قواعد الكفاية المالية المحدثة يتم عرض نسبة الكفاية المالية على صيغة نسبة مئوية بدلاً من المكرر المحتسب سابقا</t>
  </si>
  <si>
    <t>* Starting from the second quarter of 2023 and based on the updated capital adequacy rules, the capital adequacy ratio is displayed as a percentage instead of the previously calculated multiple</t>
  </si>
  <si>
    <t>نسبة السعودة  Saudization % الربع الثاني عام 2023م Quarter 2-2023</t>
  </si>
  <si>
    <t>شركة ادراج المالية Edraj Capital</t>
  </si>
  <si>
    <t>شركة درب التجار المالية DERB AL-TAJAR Finance</t>
  </si>
  <si>
    <t>العدد Number الربع الثاني عام2023مQuarter 2-2023</t>
  </si>
  <si>
    <t>شركة ترميز كبتل المالية Tarmeez Capital Company</t>
  </si>
  <si>
    <t>أنثى Female الربع الثاني عام 2023م Quarter 2-2023</t>
  </si>
  <si>
    <t>ذكر Maleالربع الثاني عام 2023م Quarter 2-2023</t>
  </si>
  <si>
    <t>شركة بي ال ام إي المالية BLME Capital Company</t>
  </si>
  <si>
    <t xml:space="preserve">شركة إجادة المالية Ejada Capital Company </t>
  </si>
  <si>
    <t>الشركة السعودية للاقتصاد والتنمية للأوراق المالية 
(سدكو كابيتال) Saudi Economic and Development Securities Company  (SEDCO Capital)</t>
  </si>
  <si>
    <t>الشركة السعودية للاقتصاد والتنمية للأوراق المالية 
(سدكو كابيتال) Saudi Economic and Development Securities Company (SEDCO Capital)</t>
  </si>
  <si>
    <t>ذكر Maleالربع الثالث عام 2023م Quarter 3-2023</t>
  </si>
  <si>
    <t>أنثى Female الربع الثالث عام 2023م Quarter 3-2023</t>
  </si>
  <si>
    <t>نسبة السعودة  Saudization % الربع الثالث عام 2023م Quarter 3-2023</t>
  </si>
  <si>
    <t>ذكر Male الربع الثالث عام 2023م Quarter 3 -2023</t>
  </si>
  <si>
    <t>أنثى Female الربع الثالث عام 2023م Quarter 3 -2023</t>
  </si>
  <si>
    <t>نسبة السعودة  Saudization % الربع الثالث عام 2023م Quarter 3 -2023</t>
  </si>
  <si>
    <t>ذكر Male الربع الثالث عام 2023م Quarter 3-2023</t>
  </si>
  <si>
    <t>أنثى Female الربع الثالث عام 2023م Quarter 3-20233</t>
  </si>
  <si>
    <t>نسبة السعودة  Saudization % الربع الثالث عام2023م Quarter 3-2023</t>
  </si>
  <si>
    <t>الربع الثالث عام 2023م Quarter 3
2023</t>
  </si>
  <si>
    <t>الربع الثالث عام 2023م
Quarter 3 2023 السوق الرئيسية
(TASI)2</t>
  </si>
  <si>
    <t>الربع الثالث عام 2023م
Quarter 3 2023 السوق الموازية
(NOMU)33</t>
  </si>
  <si>
    <t>الربع الثالث عام 2023م
Quarter 3 2023الإجمالي
(مليون ريال)
TOTAL
(Million Riyal)44</t>
  </si>
  <si>
    <t>الربع الثاني عام 2023م
(مليون ريال) Quarter 2
 2023
(Million Riyal)2</t>
  </si>
  <si>
    <t>الربع الثالث عام 2023م Quarter 3
 2023</t>
  </si>
  <si>
    <t>خاص Private الربع الثالث عام2023م Quarter 3-2023</t>
  </si>
  <si>
    <t>الإجمالي Total الربع الثالث عام2023م Quarter 3-2023</t>
  </si>
  <si>
    <t>عام Public الربع الثالث عام2023م Quarter 3-2023</t>
  </si>
  <si>
    <t>الربع الثالث عام  2023م
Third quarter 2023</t>
  </si>
  <si>
    <t xml:space="preserve">شركة تقنيات مكيال المالية Mekyal Financial Technologies Company </t>
  </si>
  <si>
    <t>شركة فيتش استراليا بيه تي واي تي دي Fitch Australia PTY Ltd</t>
  </si>
  <si>
    <t>شركة موديز أنفيستورز سيرفيس ميديل ايست لميتد كي أس ايه برانش Moody's Investors Services Middle East Limited</t>
  </si>
  <si>
    <t>شركة طرح المالية  Trh Capital</t>
  </si>
  <si>
    <t>شركة فيلا المالية  Villa Finance Company</t>
  </si>
  <si>
    <t>كريدي اجريكول سي آي بي العربية المالية Credit Agricole CIB Arabia Financial Company</t>
  </si>
  <si>
    <t>الخليج الدولية للاستثمار Gulf International Investment Company</t>
  </si>
  <si>
    <t>شركة أسياف للأستثمار  Asyaf Investment Company</t>
  </si>
  <si>
    <t>الربع الثالث عام 2023م
(مليون ريال) Quarter 3
 2023
(Million Riyal)</t>
  </si>
  <si>
    <t>جدوى للاستثمار Jadwa Investment Company</t>
  </si>
  <si>
    <t>شركة الإمارات دبي الوطني كابيتال السعودية المحدودة Emirates NBD Capital KSA</t>
  </si>
  <si>
    <t>نسبة السعودة  Saudization % الربع الثالث 
عام 2023م
Quarter 3-2023</t>
  </si>
  <si>
    <t>العدد Number الربع الثالث عام 2023م
Quarter 3-2023</t>
  </si>
  <si>
    <t>العدد Number الربع الرابع  عام2022مQuarter 4-2022</t>
  </si>
  <si>
    <t>العدد Number الربع الرابع  عام2023مQuarter 4-2023</t>
  </si>
  <si>
    <t>نسبة السعودة  Saudization % الربع الرابع عام2023مQuarter 4-2023</t>
  </si>
  <si>
    <t>ذكر Male الربع الرابع عام 2023م Quarter 4 -2023</t>
  </si>
  <si>
    <t>نسبة السعودة  Saudization % الربع الرابع  عام 2023م Quarter 4-2023</t>
  </si>
  <si>
    <t>أنثى Female الربع الرابع عام 2023م Quarter 4 -2023</t>
  </si>
  <si>
    <t>الربع الرابع عام 2023م
Quarter 4  2023 السوق الرئيسية
(TASI)2</t>
  </si>
  <si>
    <t>الربع الرابع عام 2023م
Quarter 3  2023 السوق الموازية
(NOMU)3</t>
  </si>
  <si>
    <t>الربع الرابع عام 2023م
Quarter 4  2023 الإجمالي
(مليون ريال)
TOTAL
(Million Riyal)4</t>
  </si>
  <si>
    <t>الربع الرابع عام 2023م Quarter 4 
 2023</t>
  </si>
  <si>
    <t>عام Public الربع الرابع عام2023م Quarter 4-2023</t>
  </si>
  <si>
    <t>خاص Private لربع الرابع عام2023م Quarter 4-2023</t>
  </si>
  <si>
    <t>الإجمالي Total الربع الرابع عام2023م Quarter 4-2023</t>
  </si>
  <si>
    <t>الربع الرابع عام 2023م
(مليون ريال) Quarter 4 
 2023
(Million Riyal)</t>
  </si>
  <si>
    <t>الربع  الرابع عام  2023م
Fourth quarter 2023</t>
  </si>
  <si>
    <t>شركة كوانسيا المالية Quencia Capital Company</t>
  </si>
  <si>
    <t>شركة فرانكلين تمبلتون المالية Franklin Templeton Financial Company</t>
  </si>
  <si>
    <t>شركة شركاء الهدف المالية Target Partners Capital Company</t>
  </si>
  <si>
    <t>شركة شراكة المالية Sharaka Capital Company</t>
  </si>
  <si>
    <t>شركة نصح المالية Nosooh Financial Company</t>
  </si>
  <si>
    <t>شركة أديتم المالية Aditum Capital</t>
  </si>
  <si>
    <t>الربع الرابع عام  2023م
Quarter 4 2023</t>
  </si>
  <si>
    <t>شركة سهم كابيتال المالية Sahm Capital Financial Company</t>
  </si>
  <si>
    <t>الربع الرابع عام 2023م
(مليون ريال) Quarter 4
 2023
(Million Riyal)</t>
  </si>
  <si>
    <t>شركة آرش المالية Arch Capital</t>
  </si>
  <si>
    <t>ثروات طويق المالية Tharawat Tuwaiq Financial Company</t>
  </si>
  <si>
    <t>شركة صفقة المالية Safqah Capital Company</t>
  </si>
  <si>
    <t>نسبة السعودة  Saudization %
 الربع الأول عام 2024م
Quarter 1-2024</t>
  </si>
  <si>
    <t>العدد Number
 الربع الأول عام 2024م
Quarter 1-2024</t>
  </si>
  <si>
    <t>شركة الخليج الدولية للاستثمار Gulf International Investment Company</t>
  </si>
  <si>
    <t xml:space="preserve"> شركة المستثمرون المالية Investors Capital</t>
  </si>
  <si>
    <t xml:space="preserve">  شركة أموال كابيتال المالية  Amwal Capital Almaliyah</t>
  </si>
  <si>
    <t>شركة الخوارزمي المالية Khwarizmi Capital Company</t>
  </si>
  <si>
    <t>شركة حصيف للاستثمار Hasseef Investment Company</t>
  </si>
  <si>
    <t>شركة القمة الاولى للأستثمار Pinnacle Capital Company</t>
  </si>
  <si>
    <t>شركة فيشر العربية للاستثمارات Fisher Investments Arabia Company</t>
  </si>
  <si>
    <t>شركة الصين الدولية كابيتال غرب آسيا المحدودة China International Capital Corporation (West Asia) LLC</t>
  </si>
  <si>
    <t>شركة ناينتي ون المالية Ninety One Capital Company</t>
  </si>
  <si>
    <t>شركة وينفستن المالية  WinVeston Capital Company</t>
  </si>
  <si>
    <t>ذكر Male الربع الأول عام 2024م Quarter 1 -2024</t>
  </si>
  <si>
    <t>أنثى Female الربع الأول عام 2024م Quarter 1 -2024</t>
  </si>
  <si>
    <t>نسبة السعودة  Saudization % الربع الأول  عام 2024م Quarter 1-2024</t>
  </si>
  <si>
    <t>نسبة السعودة  Saudization % 
الربع الأول عام 2024م
 Quarter 1-2024</t>
  </si>
  <si>
    <t>الربع الأول عام  2024م
Quarter 1 2024</t>
  </si>
  <si>
    <t>الربع الأول عام 2024م
(مليون ريال) Quarter 1 
 2024
(Million Riyal)</t>
  </si>
  <si>
    <t xml:space="preserve"> شركة التنافسية المالية Competitiveness Financial Company CFC</t>
  </si>
  <si>
    <t>الربع الأول عام  2024م
First quarter 2024</t>
  </si>
  <si>
    <t>عام Public الربع الأول عام2024م Quarter 1-2024</t>
  </si>
  <si>
    <t>الإجمالي Total الربع الأول عام2024م Quarter 1-2024</t>
  </si>
  <si>
    <t>الربع الأول عام 2024م
(مليون ريال) Quarter 1
 2024
(Million Riyal)</t>
  </si>
  <si>
    <t>الربع الأول عام 2024م Quarter 1
 2024</t>
  </si>
  <si>
    <t>الربع الأول عام 2024م
Quarter 1 2024</t>
  </si>
  <si>
    <t>اسم مؤسسة البنية الأساسية للسوق 
 Market Infrastructure Institution</t>
  </si>
  <si>
    <t>اسم شركة التقنية المالية
 Fintech company</t>
  </si>
  <si>
    <t>الربع الأول عام 2024م
Quarter 1 2024 السوق الرئيسية
(TASI)</t>
  </si>
  <si>
    <t>الربع الأول عام 2024م
Quarter 1 2024 السوق الموازية
(NOMU)</t>
  </si>
  <si>
    <t>الربع الأول عام 2024م
Quarter 1 2024 الإجمالي
(مليون ريال)
TOTAL
(Million Riyal)</t>
  </si>
  <si>
    <t>شركة همة كابيتال للإستثمار Himmah Capital Investment Company</t>
  </si>
  <si>
    <t>شركة الفنار المتحدة المالية Alfanar United Capital</t>
  </si>
  <si>
    <t>شركة شركاء فاد المالية FAAD Capital Partners Company</t>
  </si>
  <si>
    <t>شركة روتشيلد اند كو للاستشارات المالية Rothschild &amp; Co Financial Advisory Company</t>
  </si>
  <si>
    <t>شركة شركاء إيراد المالية Erad Partners Capital Company</t>
  </si>
  <si>
    <t>دينوفو بارتنرز المالية deNovo Partners Finance</t>
  </si>
  <si>
    <t>شركة ابيكس فاند روك للإستثمار Apex FundRock Investment JSC</t>
  </si>
  <si>
    <t>شركة المحتوى المالي لخدمات الاعمال Financial Contents</t>
  </si>
  <si>
    <t>شركة دينار للأستثمار Dinar Investment Company</t>
  </si>
  <si>
    <t>العدد Number
 الربع الثاني عام 2024م
Quarter 2-2024</t>
  </si>
  <si>
    <t>نسبة السعودة  Saudization %
 الربع الثاني عام 2024م
Quarter 2-2024</t>
  </si>
  <si>
    <t>نسبة السعودة  Saudization % 
الربع الثاني عام 2024م
 Quarter 1-2024</t>
  </si>
  <si>
    <t>ذكر Male الربع الثاني عام 2024م Quarter 2 -2024</t>
  </si>
  <si>
    <t>أنثى Female الربع الثاني عام 2024م Quarter 2 -2024</t>
  </si>
  <si>
    <t>شركة ارات المالية  Arat Capital Company</t>
  </si>
  <si>
    <t>شركة بواء للاستثمار Bwa for Investment</t>
  </si>
  <si>
    <t>شركة ثلثين للتقنية المالية FinTech Thuluthain</t>
  </si>
  <si>
    <t>شركة جنى الفرص المالية Jana Financial Company</t>
  </si>
  <si>
    <t>شركة منصة قرار للتقنية المالية  Qarar Fintech Company</t>
  </si>
  <si>
    <t>الربع الثاني عام  2024م
Quarter 2 2024</t>
  </si>
  <si>
    <t>الربع الثاني عام  2024م
Second quarter 2025</t>
  </si>
  <si>
    <t>عام Public الربع الثاني عام2024م Quarter 2-2024</t>
  </si>
  <si>
    <t>الإجمالي Total الربع الثاني عام2024م Quarter 2-2024</t>
  </si>
  <si>
    <t>خاص Private الربع الأول عام2024م Quarter 1-2024</t>
  </si>
  <si>
    <t>خاص Private الربع الثاني عام2024م Quarter 2-2024</t>
  </si>
  <si>
    <t>الربع الثاني عام 2024م
(مليون ريال) Quarter 2
 2024
(Million Riyal)</t>
  </si>
  <si>
    <t>الربع الثاني عام 2024م
Quarter 2 2024 السوق الرئيسية
(TASI)</t>
  </si>
  <si>
    <t>الربع الثاني عام 2024م
Quarter 2 2024 السوق الموازية
(NOMU)</t>
  </si>
  <si>
    <t>الربع الثاني عام 2024م
Quarter 2 2024 الإجمالي
(مليون ريال)
TOTAL
(Million Riyal)</t>
  </si>
  <si>
    <t>شركة قيمة المالية Value Capital Company</t>
  </si>
  <si>
    <t>نسبة السعودة  Saudization %
 الربع الثالث عام 2024م
Quarter 3-2024</t>
  </si>
  <si>
    <t>العدد Number
الربع الثالث عام 2024م
Quarter 3-2024</t>
  </si>
  <si>
    <t>شركة أرقام كابيتال المالية Arqaam Capital Financial Company</t>
  </si>
  <si>
    <t>شركة الرقمية الثانية المالية Digital Two Financial Company</t>
  </si>
  <si>
    <t xml:space="preserve">شركة استدامة الأعمال المالية Estedama Alaamal Capital </t>
  </si>
  <si>
    <t>شركة ستيبستون جروب المالية StepStone Group Capital Company</t>
  </si>
  <si>
    <t>شركة محفظة نما المالية Nama Portfolio Capital Company</t>
  </si>
  <si>
    <t>نسبة السعودة  Saudization % 
الربع الثاني عام 2024م
 Quarter 2-2024</t>
  </si>
  <si>
    <t>ذكر Male الربع الثالث عام 2024م Quarter 3 -2024</t>
  </si>
  <si>
    <t>أنثى Female الربع الثالث عام 2024م Quarter 3 -2024</t>
  </si>
  <si>
    <t>نسبة السعودة  Saudization % 
الربع الثالث عام 2024م
 Quarter 3-2024</t>
  </si>
  <si>
    <t>الربع الثالث عام 2024م Quarter 3
2024</t>
  </si>
  <si>
    <t>الربع الثالث عام 2024م
Quarter 3 2024 السوق الرئيسية
(TASI)</t>
  </si>
  <si>
    <t>الربع الثالث عام 2024م
Quarter 3 2024 السوق الموازية
(NOMU)</t>
  </si>
  <si>
    <t>الربع الثالث عام 2024م
Quarter 3 2024 الإجمالي
(مليون ريال)
TOTAL
(Million Riyal)</t>
  </si>
  <si>
    <t>الربع الثالث عام 2024م
(مليون ريال) Quarter 3
 2024
(Million Riyal)</t>
  </si>
  <si>
    <t>شركة حصة منفعة للتقنية المالية Stake Financial Technology Company</t>
  </si>
  <si>
    <t>شركة أجدر للتقنية المالية Ajdar Fintech</t>
  </si>
  <si>
    <t>عام Public الربع الثالث عام2024م Quarter 3-2024</t>
  </si>
  <si>
    <t>خاص Private الربع الثالث عام2024م Quarter 3-2024</t>
  </si>
  <si>
    <t>الإجمالي Total الربع الثالث عام2024م Quarter 3-2024</t>
  </si>
  <si>
    <t>الربع الثالث عام 2024م Quarter 3
 2024</t>
  </si>
  <si>
    <t>تقرير الجهات التي تشرف عليها الهيئة 
Institutions under supervision of CMA Report
العدد الثامن والعشرون – الربع الثالث 2024م
28th Issue - Third Quarter 2024</t>
  </si>
  <si>
    <t>تم الغاء الترخيص</t>
  </si>
  <si>
    <t>شركة أبيان المالية  Abyan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</si>
</sst>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00_-;_-* #,##0.00\-;_-* &quot;-&quot;??_-;_-@_-"/>
    <numFmt numFmtId="165" formatCode="_-* #,##0\ _€_-;\-* #,##0\ _€_-;_-* &quot;-&quot;\ _€_-;_-@_-"/>
    <numFmt numFmtId="166" formatCode="_-* #,##0.00\ _€_-;\-* #,##0.00\ _€_-;_-* &quot;-&quot;??\ _€_-;_-@_-"/>
    <numFmt numFmtId="167" formatCode="_-* #,##0\ &quot;€&quot;_-;\-* #,##0\ &quot;€&quot;_-;_-* &quot;-&quot;\ &quot;€&quot;_-;_-@_-"/>
    <numFmt numFmtId="168" formatCode="_-* #,##0.00\ &quot;€&quot;_-;\-* #,##0.00\ &quot;€&quot;_-;_-* &quot;-&quot;??\ &quot;€&quot;_-;_-@_-"/>
    <numFmt numFmtId="169" formatCode="_-* #,##0\ _S_E_K_-;\-* #,##0\ _S_E_K_-;_-* &quot;-&quot;\ _S_E_K_-;_-@_-"/>
    <numFmt numFmtId="170" formatCode="_-* #,##0\ &quot;SEK&quot;_-;\-* #,##0\ &quot;SEK&quot;_-;_-* &quot;-&quot;\ &quot;SEK&quot;_-;_-@_-"/>
    <numFmt numFmtId="171" formatCode="#,##0.000"/>
    <numFmt numFmtId="172" formatCode="_(* #,##0_);_(* \(#,##0\);_(* &quot;-&quot;??_);_(@_)"/>
  </numFmts>
  <fonts count="81">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78"/>
      <scheme val="minor"/>
    </font>
    <font>
      <sz val="10"/>
      <color rgb="FF000000"/>
      <name val="Gill Sans MT Light"/>
      <family val="2"/>
    </font>
    <font>
      <b/>
      <sz val="12"/>
      <color rgb="FF000000"/>
      <name val="GE Dinar One Light"/>
      <family val="1"/>
      <charset val="178"/>
    </font>
    <font>
      <sz val="9"/>
      <color rgb="FF000000"/>
      <name val="Gill Sans MT Light"/>
      <family val="2"/>
    </font>
    <font>
      <sz val="10"/>
      <color rgb="FF000000"/>
      <name val="GE Dinar One Light"/>
      <family val="1"/>
      <charset val="178"/>
    </font>
    <font>
      <b/>
      <sz val="11"/>
      <color rgb="FF000000"/>
      <name val="Calibri"/>
      <family val="2"/>
    </font>
    <font>
      <u/>
      <sz val="11"/>
      <color theme="10"/>
      <name val="Calibri"/>
      <family val="2"/>
      <charset val="178"/>
      <scheme val="minor"/>
    </font>
    <font>
      <b/>
      <u/>
      <sz val="11"/>
      <color theme="0" tint="-0.499984740745262"/>
      <name val="GE Dinar One Light"/>
      <family val="1"/>
      <charset val="178"/>
    </font>
    <font>
      <b/>
      <u/>
      <sz val="12"/>
      <color theme="0" tint="-0.499984740745262"/>
      <name val="GE Dinar One Light"/>
      <family val="1"/>
      <charset val="178"/>
    </font>
    <font>
      <b/>
      <u/>
      <sz val="12"/>
      <color theme="0" tint="-0.499984740745262"/>
      <name val="Calibri"/>
      <family val="2"/>
      <scheme val="minor"/>
    </font>
    <font>
      <sz val="10"/>
      <color rgb="FF000000"/>
      <name val="Cambria"/>
      <family val="1"/>
      <scheme val="major"/>
    </font>
    <font>
      <b/>
      <sz val="12"/>
      <color rgb="FF000000"/>
      <name val="Cambria"/>
      <family val="1"/>
      <scheme val="major"/>
    </font>
    <font>
      <sz val="10"/>
      <name val="Arial"/>
      <family val="2"/>
    </font>
    <font>
      <sz val="11"/>
      <color indexed="8"/>
      <name val="Calibri"/>
      <family val="2"/>
      <charset val="17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name val="Times New Roman"/>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8.25"/>
      <color indexed="8"/>
      <name val="Arial"/>
      <family val="2"/>
    </font>
    <font>
      <b/>
      <sz val="18"/>
      <color indexed="56"/>
      <name val="Cambria"/>
      <family val="2"/>
    </font>
    <font>
      <b/>
      <sz val="11"/>
      <color indexed="8"/>
      <name val="Calibri"/>
      <family val="2"/>
    </font>
    <font>
      <sz val="11"/>
      <color indexed="10"/>
      <name val="Calibri"/>
      <family val="2"/>
    </font>
    <font>
      <b/>
      <sz val="10"/>
      <color rgb="FF000000"/>
      <name val="GE Dinar One Light"/>
      <family val="1"/>
      <charset val="178"/>
    </font>
    <font>
      <b/>
      <sz val="10"/>
      <color theme="0"/>
      <name val="Calibri"/>
      <family val="2"/>
      <scheme val="minor"/>
    </font>
    <font>
      <sz val="11"/>
      <color theme="1"/>
      <name val="Calibri"/>
      <family val="2"/>
    </font>
    <font>
      <sz val="11"/>
      <color rgb="FF000000"/>
      <name val="Gill Sans MT Light"/>
      <family val="2"/>
    </font>
    <font>
      <sz val="10"/>
      <name val="GE Dinar One Light"/>
      <family val="1"/>
      <charset val="178"/>
    </font>
    <font>
      <b/>
      <sz val="12"/>
      <color rgb="FFFFFFFF"/>
      <name val="Calibri"/>
      <family val="2"/>
      <scheme val="minor"/>
    </font>
    <font>
      <sz val="10"/>
      <name val="Calibri"/>
      <family val="2"/>
      <scheme val="minor"/>
    </font>
    <font>
      <sz val="10"/>
      <color rgb="FF000000"/>
      <name val="Calibri"/>
      <family val="2"/>
      <scheme val="minor"/>
    </font>
    <font>
      <sz val="11"/>
      <name val="Calibri"/>
      <family val="2"/>
      <scheme val="minor"/>
    </font>
    <font>
      <b/>
      <sz val="10"/>
      <color rgb="FFFFFFFF"/>
      <name val="Calibri"/>
      <family val="2"/>
      <scheme val="minor"/>
    </font>
    <font>
      <sz val="9"/>
      <color rgb="FF000000"/>
      <name val="Calibri"/>
      <family val="2"/>
      <scheme val="minor"/>
    </font>
    <font>
      <sz val="10"/>
      <color theme="1"/>
      <name val="Calibri"/>
      <family val="2"/>
      <scheme val="minor"/>
    </font>
    <font>
      <b/>
      <sz val="11"/>
      <color rgb="FFFFFFFF"/>
      <name val="Calibri"/>
      <family val="2"/>
      <scheme val="minor"/>
    </font>
    <font>
      <sz val="11"/>
      <color rgb="FF000000"/>
      <name val="Calibri"/>
      <family val="2"/>
      <scheme val="minor"/>
    </font>
    <font>
      <sz val="12"/>
      <name val="Calibri"/>
      <family val="2"/>
      <scheme val="minor"/>
    </font>
    <font>
      <b/>
      <sz val="11"/>
      <color theme="0"/>
      <name val="Calibri"/>
      <family val="2"/>
      <scheme val="minor"/>
    </font>
    <font>
      <sz val="12"/>
      <color rgb="FFFFFFFF"/>
      <name val="Calibri"/>
      <family val="2"/>
      <scheme val="minor"/>
    </font>
    <font>
      <sz val="11"/>
      <color theme="0"/>
      <name val="Calibri"/>
      <family val="2"/>
      <charset val="178"/>
      <scheme val="minor"/>
    </font>
    <font>
      <sz val="18"/>
      <color theme="0"/>
      <name val="TheSansArabic Bold"/>
      <family val="2"/>
    </font>
    <font>
      <sz val="18"/>
      <color theme="0"/>
      <name val="GE Dinar One Light"/>
      <family val="1"/>
      <charset val="178"/>
    </font>
    <font>
      <b/>
      <sz val="18"/>
      <color rgb="FF0069AA"/>
      <name val="Calibri"/>
      <family val="2"/>
      <scheme val="minor"/>
    </font>
    <font>
      <sz val="8"/>
      <color rgb="FF000000"/>
      <name val="Calibri"/>
      <family val="2"/>
      <scheme val="minor"/>
    </font>
    <font>
      <sz val="16"/>
      <color theme="1"/>
      <name val="Calibri"/>
      <family val="2"/>
      <charset val="178"/>
      <scheme val="minor"/>
    </font>
    <font>
      <sz val="16"/>
      <name val="Calibri"/>
      <family val="2"/>
      <scheme val="minor"/>
    </font>
    <font>
      <sz val="12"/>
      <color theme="0"/>
      <name val="Calibri"/>
      <family val="2"/>
      <charset val="178"/>
      <scheme val="minor"/>
    </font>
    <font>
      <b/>
      <sz val="12"/>
      <color theme="0"/>
      <name val="Calibri"/>
      <family val="2"/>
      <charset val="178"/>
      <scheme val="minor"/>
    </font>
    <font>
      <sz val="11"/>
      <color theme="0"/>
      <name val="Calibri"/>
      <family val="2"/>
      <scheme val="minor"/>
    </font>
    <font>
      <b/>
      <sz val="12"/>
      <color theme="0"/>
      <name val="Calibri"/>
      <family val="2"/>
      <scheme val="minor"/>
    </font>
    <font>
      <b/>
      <sz val="14"/>
      <color theme="0"/>
      <name val="Calibri"/>
      <family val="2"/>
      <scheme val="minor"/>
    </font>
  </fonts>
  <fills count="29">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2F2F2"/>
      </patternFill>
    </fill>
    <fill>
      <patternFill patternType="solid">
        <fgColor rgb="FF40C1AC"/>
        <bgColor indexed="64"/>
      </patternFill>
    </fill>
  </fills>
  <borders count="84">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top style="medium">
        <color rgb="FFFFFFFF"/>
      </top>
      <bottom style="medium">
        <color rgb="FFFFFFFF"/>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rgb="FFFFFFFF"/>
      </right>
      <top/>
      <bottom/>
      <diagonal/>
    </border>
    <border>
      <left style="medium">
        <color rgb="FFFFFFFF"/>
      </left>
      <right/>
      <top/>
      <bottom/>
      <diagonal/>
    </border>
    <border>
      <left style="medium">
        <color rgb="FFFFFFFF"/>
      </left>
      <right/>
      <top/>
      <bottom style="medium">
        <color rgb="FFFFFFFF"/>
      </bottom>
      <diagonal/>
    </border>
    <border>
      <left/>
      <right/>
      <top/>
      <bottom style="medium">
        <color rgb="FFFFFFFF"/>
      </bottom>
      <diagonal/>
    </border>
    <border>
      <left style="medium">
        <color rgb="FFFFFFFF"/>
      </left>
      <right/>
      <top style="medium">
        <color rgb="FFFFFFFF"/>
      </top>
      <bottom/>
      <diagonal/>
    </border>
    <border>
      <left/>
      <right/>
      <top style="medium">
        <color rgb="FFFFFFFF"/>
      </top>
      <bottom/>
      <diagonal/>
    </border>
    <border>
      <left/>
      <right/>
      <top/>
      <bottom style="medium">
        <color theme="0"/>
      </bottom>
      <diagonal/>
    </border>
    <border>
      <left/>
      <right/>
      <top style="thin">
        <color theme="0"/>
      </top>
      <bottom/>
      <diagonal/>
    </border>
    <border>
      <left style="thin">
        <color theme="0"/>
      </left>
      <right/>
      <top style="thin">
        <color theme="0"/>
      </top>
      <bottom style="thin">
        <color theme="0"/>
      </bottom>
      <diagonal/>
    </border>
    <border>
      <left style="medium">
        <color theme="0"/>
      </left>
      <right/>
      <top style="medium">
        <color theme="0"/>
      </top>
      <bottom/>
      <diagonal/>
    </border>
    <border>
      <left/>
      <right/>
      <top style="medium">
        <color theme="0"/>
      </top>
      <bottom/>
      <diagonal/>
    </border>
    <border>
      <left style="medium">
        <color theme="0"/>
      </left>
      <right/>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theme="0"/>
      </left>
      <right style="medium">
        <color theme="0"/>
      </right>
      <top/>
      <bottom/>
      <diagonal/>
    </border>
    <border>
      <left style="thin">
        <color theme="0"/>
      </left>
      <right style="thin">
        <color theme="0"/>
      </right>
      <top style="thin">
        <color theme="0"/>
      </top>
      <bottom/>
      <diagonal/>
    </border>
    <border>
      <left style="medium">
        <color theme="0"/>
      </left>
      <right style="medium">
        <color theme="0"/>
      </right>
      <top style="medium">
        <color theme="0"/>
      </top>
      <bottom style="medium">
        <color rgb="FFFFFFFF"/>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rgb="FFFFFFFF"/>
      </left>
      <right style="medium">
        <color theme="0"/>
      </right>
      <top/>
      <bottom/>
      <diagonal/>
    </border>
    <border>
      <left style="medium">
        <color rgb="FFFFFFFF"/>
      </left>
      <right style="medium">
        <color theme="0"/>
      </right>
      <top/>
      <bottom style="medium">
        <color rgb="FFFFFFFF"/>
      </bottom>
      <diagonal/>
    </border>
    <border>
      <left style="medium">
        <color rgb="FFFFFFFF"/>
      </left>
      <right/>
      <top/>
      <bottom style="medium">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rgb="FFFFFFFF"/>
      </right>
      <top style="medium">
        <color rgb="FF5E779B"/>
      </top>
      <bottom/>
      <diagonal/>
    </border>
    <border>
      <left style="medium">
        <color rgb="FFFFFFFF"/>
      </left>
      <right/>
      <top style="medium">
        <color rgb="FF5E779B"/>
      </top>
      <bottom/>
      <diagonal/>
    </border>
    <border>
      <left/>
      <right/>
      <top style="medium">
        <color rgb="FF5E779B"/>
      </top>
      <bottom/>
      <diagonal/>
    </border>
    <border>
      <left style="medium">
        <color rgb="FFFFFFFF"/>
      </left>
      <right style="medium">
        <color theme="0"/>
      </right>
      <top style="medium">
        <color theme="0"/>
      </top>
      <bottom/>
      <diagonal/>
    </border>
    <border>
      <left style="medium">
        <color rgb="FFFFFFFF"/>
      </left>
      <right style="medium">
        <color rgb="FFFFFFFF"/>
      </right>
      <top/>
      <bottom style="thin">
        <color theme="0"/>
      </bottom>
      <diagonal/>
    </border>
    <border>
      <left style="medium">
        <color rgb="FFFFFFFF"/>
      </left>
      <right style="medium">
        <color theme="0"/>
      </right>
      <top/>
      <bottom style="medium">
        <color theme="0"/>
      </bottom>
      <diagonal/>
    </border>
    <border>
      <left style="thin">
        <color theme="0"/>
      </left>
      <right/>
      <top style="thin">
        <color theme="0"/>
      </top>
      <bottom/>
      <diagonal/>
    </border>
    <border>
      <left style="thin">
        <color theme="0"/>
      </left>
      <right/>
      <top/>
      <bottom/>
      <diagonal/>
    </border>
    <border>
      <left style="medium">
        <color theme="0"/>
      </left>
      <right style="medium">
        <color rgb="FFFFFFFF"/>
      </right>
      <top/>
      <bottom/>
      <diagonal/>
    </border>
    <border>
      <left style="medium">
        <color theme="0"/>
      </left>
      <right style="thin">
        <color theme="0"/>
      </right>
      <top style="medium">
        <color theme="0"/>
      </top>
      <bottom/>
      <diagonal/>
    </border>
    <border>
      <left style="medium">
        <color theme="0"/>
      </left>
      <right style="thin">
        <color theme="0"/>
      </right>
      <top style="medium">
        <color theme="0"/>
      </top>
      <bottom style="medium">
        <color theme="0"/>
      </bottom>
      <diagonal/>
    </border>
    <border>
      <left/>
      <right style="thin">
        <color theme="0"/>
      </right>
      <top/>
      <bottom style="medium">
        <color theme="0"/>
      </bottom>
      <diagonal/>
    </border>
    <border>
      <left/>
      <right/>
      <top style="thin">
        <color theme="0"/>
      </top>
      <bottom style="thin">
        <color theme="0"/>
      </bottom>
      <diagonal/>
    </border>
    <border>
      <left/>
      <right/>
      <top/>
      <bottom style="medium">
        <color theme="3"/>
      </bottom>
      <diagonal/>
    </border>
    <border>
      <left style="medium">
        <color rgb="FFFFFFFF"/>
      </left>
      <right/>
      <top style="medium">
        <color theme="0"/>
      </top>
      <bottom/>
      <diagonal/>
    </border>
    <border>
      <left/>
      <right style="medium">
        <color rgb="FFFFFFFF"/>
      </right>
      <top style="thin">
        <color theme="0"/>
      </top>
      <bottom/>
      <diagonal/>
    </border>
    <border>
      <left/>
      <right style="thin">
        <color theme="0"/>
      </right>
      <top style="thin">
        <color theme="0"/>
      </top>
      <bottom style="thin">
        <color theme="0"/>
      </bottom>
      <diagonal/>
    </border>
    <border>
      <left/>
      <right style="thin">
        <color theme="0"/>
      </right>
      <top style="thin">
        <color theme="0"/>
      </top>
      <bottom/>
      <diagonal/>
    </border>
    <border>
      <left style="medium">
        <color theme="0"/>
      </left>
      <right/>
      <top style="medium">
        <color theme="0"/>
      </top>
      <bottom style="medium">
        <color rgb="FFFFFFFF"/>
      </bottom>
      <diagonal/>
    </border>
    <border>
      <left style="medium">
        <color theme="0"/>
      </left>
      <right/>
      <top style="thin">
        <color theme="4" tint="0.39997558519241921"/>
      </top>
      <bottom/>
      <diagonal/>
    </border>
    <border>
      <left/>
      <right/>
      <top style="thin">
        <color theme="4" tint="0.39997558519241921"/>
      </top>
      <bottom/>
      <diagonal/>
    </border>
    <border>
      <left style="medium">
        <color rgb="FFFFFFFF"/>
      </left>
      <right/>
      <top style="thin">
        <color theme="4" tint="0.39997558519241921"/>
      </top>
      <bottom/>
      <diagonal/>
    </border>
    <border>
      <left style="medium">
        <color theme="0"/>
      </left>
      <right/>
      <top style="medium">
        <color rgb="FFFFFFFF"/>
      </top>
      <bottom/>
      <diagonal/>
    </border>
    <border>
      <left style="medium">
        <color rgb="FFFFFFFF"/>
      </left>
      <right/>
      <top style="thin">
        <color theme="0"/>
      </top>
      <bottom/>
      <diagonal/>
    </border>
    <border>
      <left style="thin">
        <color theme="0"/>
      </left>
      <right/>
      <top style="medium">
        <color rgb="FFFFFFFF"/>
      </top>
      <bottom/>
      <diagonal/>
    </border>
    <border>
      <left style="thin">
        <color theme="0"/>
      </left>
      <right/>
      <top style="medium">
        <color rgb="FFFFFFFF"/>
      </top>
      <bottom style="thin">
        <color theme="0"/>
      </bottom>
      <diagonal/>
    </border>
    <border>
      <left style="thin">
        <color theme="0"/>
      </left>
      <right style="thin">
        <color theme="0"/>
      </right>
      <top style="medium">
        <color rgb="FFFFFFFF"/>
      </top>
      <bottom style="thin">
        <color theme="0"/>
      </bottom>
      <diagonal/>
    </border>
    <border>
      <left style="thin">
        <color theme="0"/>
      </left>
      <right/>
      <top style="medium">
        <color theme="0"/>
      </top>
      <bottom/>
      <diagonal/>
    </border>
    <border>
      <left style="medium">
        <color theme="0"/>
      </left>
      <right/>
      <top style="thin">
        <color theme="0"/>
      </top>
      <bottom/>
      <diagonal/>
    </border>
    <border>
      <left style="medium">
        <color rgb="FFFFFFFF"/>
      </left>
      <right style="thin">
        <color theme="4" tint="0.39997558519241921"/>
      </right>
      <top style="thin">
        <color theme="0"/>
      </top>
      <bottom/>
      <diagonal/>
    </border>
    <border>
      <left style="medium">
        <color rgb="FFFFFFFF"/>
      </left>
      <right style="thin">
        <color theme="4" tint="0.39997558519241921"/>
      </right>
      <top style="medium">
        <color rgb="FFFFFFFF"/>
      </top>
      <bottom/>
      <diagonal/>
    </border>
    <border>
      <left style="thin">
        <color theme="0"/>
      </left>
      <right style="thin">
        <color theme="0"/>
      </right>
      <top/>
      <bottom/>
      <diagonal/>
    </border>
    <border>
      <left style="thin">
        <color theme="0"/>
      </left>
      <right style="medium">
        <color rgb="FFFFFFFF"/>
      </right>
      <top/>
      <bottom style="medium">
        <color rgb="FFFFFFFF"/>
      </bottom>
      <diagonal/>
    </border>
    <border>
      <left style="medium">
        <color rgb="FFFFFFFF"/>
      </left>
      <right/>
      <top style="thin">
        <color theme="4" tint="0.39997558519241921"/>
      </top>
      <bottom style="medium">
        <color rgb="FFFFFFFF"/>
      </bottom>
      <diagonal/>
    </border>
    <border>
      <left style="thin">
        <color theme="0"/>
      </left>
      <right/>
      <top style="thin">
        <color theme="4" tint="0.39997558519241921"/>
      </top>
      <bottom style="thin">
        <color theme="4" tint="0.39997558519241921"/>
      </bottom>
      <diagonal/>
    </border>
    <border>
      <left style="medium">
        <color rgb="FFFFFFFF"/>
      </left>
      <right style="medium">
        <color rgb="FFFFFFFF"/>
      </right>
      <top style="thin">
        <color theme="4" tint="0.39997558519241921"/>
      </top>
      <bottom style="medium">
        <color rgb="FFFFFFFF"/>
      </bottom>
      <diagonal/>
    </border>
    <border>
      <left/>
      <right style="medium">
        <color theme="0"/>
      </right>
      <top/>
      <bottom/>
      <diagonal/>
    </border>
    <border>
      <left style="medium">
        <color theme="0"/>
      </left>
      <right/>
      <top/>
      <bottom/>
      <diagonal/>
    </border>
    <border>
      <left/>
      <right style="medium">
        <color theme="0"/>
      </right>
      <top style="medium">
        <color theme="0"/>
      </top>
      <bottom/>
      <diagonal/>
    </border>
    <border>
      <left/>
      <right style="medium">
        <color rgb="FFFFFFFF"/>
      </right>
      <top style="medium">
        <color theme="0"/>
      </top>
      <bottom/>
      <diagonal/>
    </border>
    <border>
      <left/>
      <right style="thin">
        <color theme="0"/>
      </right>
      <top style="medium">
        <color theme="0"/>
      </top>
      <bottom/>
      <diagonal/>
    </border>
    <border>
      <left style="thin">
        <color theme="0"/>
      </left>
      <right/>
      <top style="thin">
        <color theme="0"/>
      </top>
      <bottom style="thin">
        <color theme="1"/>
      </bottom>
      <diagonal/>
    </border>
    <border>
      <left style="thin">
        <color theme="0"/>
      </left>
      <right style="thin">
        <color theme="0"/>
      </right>
      <top style="thin">
        <color theme="0"/>
      </top>
      <bottom style="thin">
        <color theme="1"/>
      </bottom>
      <diagonal/>
    </border>
    <border>
      <left/>
      <right/>
      <top/>
      <bottom style="thin">
        <color theme="0"/>
      </bottom>
      <diagonal/>
    </border>
    <border>
      <left style="medium">
        <color rgb="FFFFFFFF"/>
      </left>
      <right style="medium">
        <color rgb="FFFFFFFF"/>
      </right>
      <top/>
      <bottom/>
      <diagonal/>
    </border>
    <border>
      <left style="medium">
        <color theme="0"/>
      </left>
      <right style="medium">
        <color theme="0"/>
      </right>
      <top style="thin">
        <color theme="4" tint="0.39997558519241921"/>
      </top>
      <bottom style="thin">
        <color theme="4" tint="0.39997558519241921"/>
      </bottom>
      <diagonal/>
    </border>
  </borders>
  <cellStyleXfs count="1278">
    <xf numFmtId="0" fontId="0" fillId="0" borderId="0"/>
    <xf numFmtId="9" fontId="19" fillId="0" borderId="0" applyFont="0" applyFill="0" applyBorder="0" applyAlignment="0" applyProtection="0"/>
    <xf numFmtId="0" fontId="25" fillId="0" borderId="0" applyNumberFormat="0" applyFill="0" applyBorder="0" applyAlignment="0" applyProtection="0"/>
    <xf numFmtId="43" fontId="19" fillId="0" borderId="0" applyFont="0" applyFill="0" applyBorder="0" applyAlignment="0" applyProtection="0"/>
    <xf numFmtId="0" fontId="18" fillId="0" borderId="0"/>
    <xf numFmtId="0" fontId="19" fillId="0" borderId="0"/>
    <xf numFmtId="164" fontId="19" fillId="0" borderId="0" applyFont="0" applyFill="0" applyBorder="0" applyAlignment="0" applyProtection="0"/>
    <xf numFmtId="9" fontId="19" fillId="0" borderId="0" applyFont="0" applyFill="0" applyBorder="0" applyAlignment="0" applyProtection="0"/>
    <xf numFmtId="43" fontId="18" fillId="0" borderId="0" applyFont="0" applyFill="0" applyBorder="0" applyAlignment="0" applyProtection="0"/>
    <xf numFmtId="0" fontId="19" fillId="0" borderId="0"/>
    <xf numFmtId="0" fontId="18" fillId="0" borderId="0"/>
    <xf numFmtId="0" fontId="18" fillId="0" borderId="0"/>
    <xf numFmtId="164" fontId="18" fillId="0" borderId="0" applyFont="0" applyFill="0" applyBorder="0" applyAlignment="0" applyProtection="0"/>
    <xf numFmtId="0" fontId="19" fillId="0" borderId="0"/>
    <xf numFmtId="164" fontId="19" fillId="0" borderId="0" applyFont="0" applyFill="0" applyBorder="0" applyAlignment="0" applyProtection="0"/>
    <xf numFmtId="43" fontId="18" fillId="0" borderId="0" applyFont="0" applyFill="0" applyBorder="0" applyAlignment="0" applyProtection="0"/>
    <xf numFmtId="0" fontId="19" fillId="0" borderId="0"/>
    <xf numFmtId="43" fontId="19" fillId="0" borderId="0" applyFont="0" applyFill="0" applyBorder="0" applyAlignment="0" applyProtection="0"/>
    <xf numFmtId="9" fontId="19"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32" fillId="5" borderId="0" applyNumberFormat="0" applyBorder="0" applyAlignment="0" applyProtection="0"/>
    <xf numFmtId="0" fontId="32" fillId="6" borderId="0" applyNumberFormat="0" applyBorder="0" applyAlignment="0" applyProtection="0"/>
    <xf numFmtId="0" fontId="19" fillId="0" borderId="0"/>
    <xf numFmtId="0" fontId="32" fillId="5" borderId="0" applyNumberFormat="0" applyBorder="0" applyAlignment="0" applyProtection="0"/>
    <xf numFmtId="0" fontId="33" fillId="6" borderId="0" applyNumberFormat="0" applyBorder="0" applyAlignment="0" applyProtection="0"/>
    <xf numFmtId="0" fontId="32" fillId="6"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5" borderId="0" applyNumberFormat="0" applyBorder="0" applyAlignment="0" applyProtection="0"/>
    <xf numFmtId="0" fontId="19" fillId="0" borderId="0"/>
    <xf numFmtId="0" fontId="33" fillId="5" borderId="0" applyNumberFormat="0" applyBorder="0" applyAlignment="0" applyProtection="0"/>
    <xf numFmtId="0" fontId="33" fillId="6"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6" fillId="23" borderId="29" applyNumberFormat="0" applyAlignment="0" applyProtection="0"/>
    <xf numFmtId="0" fontId="36" fillId="23" borderId="29" applyNumberFormat="0" applyAlignment="0" applyProtection="0"/>
    <xf numFmtId="0" fontId="36" fillId="23" borderId="29" applyNumberFormat="0" applyAlignment="0" applyProtection="0"/>
    <xf numFmtId="0" fontId="36" fillId="23" borderId="29" applyNumberFormat="0" applyAlignment="0" applyProtection="0"/>
    <xf numFmtId="0" fontId="36" fillId="23" borderId="29" applyNumberFormat="0" applyAlignment="0" applyProtection="0"/>
    <xf numFmtId="0" fontId="37" fillId="24" borderId="30" applyNumberFormat="0" applyAlignment="0" applyProtection="0"/>
    <xf numFmtId="0" fontId="37" fillId="24" borderId="30" applyNumberFormat="0" applyAlignment="0" applyProtection="0"/>
    <xf numFmtId="0" fontId="37" fillId="24" borderId="30" applyNumberFormat="0" applyAlignment="0" applyProtection="0"/>
    <xf numFmtId="0" fontId="37" fillId="24" borderId="30" applyNumberFormat="0" applyAlignment="0" applyProtection="0"/>
    <xf numFmtId="0" fontId="37" fillId="24" borderId="30" applyNumberFormat="0" applyAlignment="0" applyProtection="0"/>
    <xf numFmtId="164" fontId="31" fillId="0" borderId="0" applyFont="0" applyFill="0" applyBorder="0" applyAlignment="0" applyProtection="0"/>
    <xf numFmtId="43" fontId="33"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8" fillId="0" borderId="0" applyFont="0" applyFill="0" applyBorder="0" applyAlignment="0" applyProtection="0"/>
    <xf numFmtId="43" fontId="31" fillId="0" borderId="0" applyFont="0" applyFill="0" applyBorder="0" applyAlignment="0" applyProtection="0"/>
    <xf numFmtId="164" fontId="31" fillId="0" borderId="0" applyFont="0" applyFill="0" applyBorder="0" applyAlignment="0" applyProtection="0"/>
    <xf numFmtId="43" fontId="31" fillId="0" borderId="0" applyFont="0" applyFill="0" applyBorder="0" applyAlignment="0" applyProtection="0"/>
    <xf numFmtId="164" fontId="31" fillId="0" borderId="0" applyFont="0" applyFill="0" applyBorder="0" applyAlignment="0" applyProtection="0"/>
    <xf numFmtId="43" fontId="31" fillId="0" borderId="0" applyFont="0" applyFill="0" applyBorder="0" applyAlignment="0" applyProtection="0"/>
    <xf numFmtId="38" fontId="38"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1" fillId="0" borderId="31"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2" fillId="0" borderId="32" applyNumberFormat="0" applyFill="0" applyAlignment="0" applyProtection="0"/>
    <xf numFmtId="0" fontId="43" fillId="0" borderId="33" applyNumberFormat="0" applyFill="0" applyAlignment="0" applyProtection="0"/>
    <xf numFmtId="0" fontId="43" fillId="0" borderId="33" applyNumberFormat="0" applyFill="0" applyAlignment="0" applyProtection="0"/>
    <xf numFmtId="0" fontId="43" fillId="0" borderId="33" applyNumberFormat="0" applyFill="0" applyAlignment="0" applyProtection="0"/>
    <xf numFmtId="0" fontId="43" fillId="0" borderId="33" applyNumberFormat="0" applyFill="0" applyAlignment="0" applyProtection="0"/>
    <xf numFmtId="0" fontId="43" fillId="0" borderId="33"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10" borderId="29" applyNumberFormat="0" applyAlignment="0" applyProtection="0"/>
    <xf numFmtId="0" fontId="44" fillId="10" borderId="29" applyNumberFormat="0" applyAlignment="0" applyProtection="0"/>
    <xf numFmtId="0" fontId="44" fillId="10" borderId="29" applyNumberFormat="0" applyAlignment="0" applyProtection="0"/>
    <xf numFmtId="0" fontId="44" fillId="10" borderId="29" applyNumberFormat="0" applyAlignment="0" applyProtection="0"/>
    <xf numFmtId="0" fontId="44" fillId="10" borderId="29" applyNumberFormat="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165" fontId="31" fillId="0" borderId="0" applyFont="0" applyFill="0" applyBorder="0" applyAlignment="0" applyProtection="0"/>
    <xf numFmtId="166" fontId="31" fillId="0" borderId="0" applyFont="0" applyFill="0" applyBorder="0" applyAlignment="0" applyProtection="0"/>
    <xf numFmtId="167" fontId="31" fillId="0" borderId="0" applyFont="0" applyFill="0" applyBorder="0" applyAlignment="0" applyProtection="0"/>
    <xf numFmtId="168" fontId="31" fillId="0" borderId="0" applyFont="0" applyFill="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9" fillId="0" borderId="0"/>
    <xf numFmtId="0" fontId="19" fillId="0" borderId="0"/>
    <xf numFmtId="0" fontId="19" fillId="0" borderId="0"/>
    <xf numFmtId="0" fontId="31" fillId="0" borderId="0"/>
    <xf numFmtId="0" fontId="19" fillId="0" borderId="0"/>
    <xf numFmtId="0" fontId="31" fillId="0" borderId="0"/>
    <xf numFmtId="0" fontId="18" fillId="0" borderId="0"/>
    <xf numFmtId="0" fontId="18" fillId="0" borderId="0"/>
    <xf numFmtId="0" fontId="31" fillId="0" borderId="0"/>
    <xf numFmtId="0" fontId="18" fillId="0" borderId="0"/>
    <xf numFmtId="0" fontId="31" fillId="0" borderId="0"/>
    <xf numFmtId="0" fontId="31" fillId="0" borderId="0"/>
    <xf numFmtId="0" fontId="31" fillId="0" borderId="0"/>
    <xf numFmtId="0" fontId="31" fillId="0" borderId="0"/>
    <xf numFmtId="0" fontId="18" fillId="0" borderId="0"/>
    <xf numFmtId="0" fontId="31" fillId="0" borderId="0"/>
    <xf numFmtId="0" fontId="31" fillId="0" borderId="0"/>
    <xf numFmtId="0" fontId="19" fillId="0" borderId="0"/>
    <xf numFmtId="0" fontId="19" fillId="0" borderId="0"/>
    <xf numFmtId="0" fontId="19" fillId="0" borderId="0"/>
    <xf numFmtId="0" fontId="31" fillId="0" borderId="0"/>
    <xf numFmtId="0" fontId="31" fillId="0" borderId="0"/>
    <xf numFmtId="0" fontId="19" fillId="0" borderId="0"/>
    <xf numFmtId="0" fontId="19" fillId="0" borderId="0"/>
    <xf numFmtId="0" fontId="19" fillId="0" borderId="0"/>
    <xf numFmtId="0" fontId="19" fillId="0" borderId="0"/>
    <xf numFmtId="0" fontId="19" fillId="0" borderId="0"/>
    <xf numFmtId="0" fontId="31" fillId="0" borderId="0"/>
    <xf numFmtId="0" fontId="19" fillId="0" borderId="0"/>
    <xf numFmtId="0" fontId="19" fillId="0" borderId="0"/>
    <xf numFmtId="0" fontId="19" fillId="0" borderId="0"/>
    <xf numFmtId="0" fontId="31" fillId="0" borderId="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31" fillId="26" borderId="35" applyNumberFormat="0" applyFont="0" applyAlignment="0" applyProtection="0"/>
    <xf numFmtId="0" fontId="47" fillId="23" borderId="36" applyNumberFormat="0" applyAlignment="0" applyProtection="0"/>
    <xf numFmtId="0" fontId="47" fillId="23" borderId="36" applyNumberFormat="0" applyAlignment="0" applyProtection="0"/>
    <xf numFmtId="0" fontId="47" fillId="23" borderId="36" applyNumberFormat="0" applyAlignment="0" applyProtection="0"/>
    <xf numFmtId="0" fontId="47" fillId="23" borderId="36" applyNumberFormat="0" applyAlignment="0" applyProtection="0"/>
    <xf numFmtId="0" fontId="47" fillId="23" borderId="36" applyNumberFormat="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37" applyNumberFormat="0" applyFill="0" applyAlignment="0" applyProtection="0"/>
    <xf numFmtId="0" fontId="50" fillId="0" borderId="37" applyNumberFormat="0" applyFill="0" applyAlignment="0" applyProtection="0"/>
    <xf numFmtId="0" fontId="50" fillId="0" borderId="37" applyNumberFormat="0" applyFill="0" applyAlignment="0" applyProtection="0"/>
    <xf numFmtId="0" fontId="50" fillId="0" borderId="37" applyNumberFormat="0" applyFill="0" applyAlignment="0" applyProtection="0"/>
    <xf numFmtId="0" fontId="50" fillId="0" borderId="37" applyNumberFormat="0" applyFill="0" applyAlignment="0" applyProtection="0"/>
    <xf numFmtId="169" fontId="31" fillId="0" borderId="0" applyFont="0" applyFill="0" applyBorder="0" applyAlignment="0" applyProtection="0"/>
    <xf numFmtId="170" fontId="31"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19" fillId="0" borderId="0"/>
    <xf numFmtId="9" fontId="19" fillId="0" borderId="0" applyFont="0" applyFill="0" applyBorder="0" applyAlignment="0" applyProtection="0"/>
    <xf numFmtId="164"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0" fontId="19" fillId="0" borderId="0"/>
    <xf numFmtId="16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0" fontId="17" fillId="0" borderId="0"/>
    <xf numFmtId="164" fontId="17"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9" fontId="17" fillId="0" borderId="0" applyFont="0" applyFill="0" applyBorder="0" applyAlignment="0" applyProtection="0"/>
    <xf numFmtId="164" fontId="17" fillId="0" borderId="0" applyFon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164" fontId="15" fillId="0" borderId="0" applyFont="0" applyFill="0" applyBorder="0" applyAlignment="0" applyProtection="0"/>
    <xf numFmtId="0" fontId="14" fillId="0" borderId="0"/>
    <xf numFmtId="43" fontId="19" fillId="0" borderId="0" applyFont="0" applyFill="0" applyBorder="0" applyAlignment="0" applyProtection="0"/>
    <xf numFmtId="0" fontId="14" fillId="0" borderId="0"/>
    <xf numFmtId="43" fontId="14" fillId="0" borderId="0" applyFont="0" applyFill="0" applyBorder="0" applyAlignment="0" applyProtection="0"/>
    <xf numFmtId="0" fontId="14" fillId="0" borderId="0"/>
    <xf numFmtId="0" fontId="14" fillId="0" borderId="0"/>
    <xf numFmtId="164" fontId="14" fillId="0" borderId="0" applyFont="0" applyFill="0" applyBorder="0" applyAlignment="0" applyProtection="0"/>
    <xf numFmtId="43" fontId="14" fillId="0" borderId="0" applyFont="0" applyFill="0" applyBorder="0" applyAlignment="0" applyProtection="0"/>
    <xf numFmtId="0" fontId="14" fillId="0" borderId="0"/>
    <xf numFmtId="0" fontId="14" fillId="0" borderId="0"/>
    <xf numFmtId="9" fontId="14" fillId="0" borderId="0" applyFont="0" applyFill="0" applyBorder="0" applyAlignment="0" applyProtection="0"/>
    <xf numFmtId="164" fontId="14" fillId="0" borderId="0" applyFont="0" applyFill="0" applyBorder="0" applyAlignment="0" applyProtection="0"/>
    <xf numFmtId="9" fontId="14" fillId="0" borderId="0" applyFont="0" applyFill="0" applyBorder="0" applyAlignment="0" applyProtection="0"/>
    <xf numFmtId="43"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43" fontId="14" fillId="0" borderId="0" applyFont="0" applyFill="0" applyBorder="0" applyAlignment="0" applyProtection="0"/>
    <xf numFmtId="0" fontId="14" fillId="0" borderId="0"/>
    <xf numFmtId="0" fontId="14" fillId="0" borderId="0"/>
    <xf numFmtId="164" fontId="14" fillId="0" borderId="0" applyFont="0" applyFill="0" applyBorder="0" applyAlignment="0" applyProtection="0"/>
    <xf numFmtId="43" fontId="14" fillId="0" borderId="0" applyFont="0" applyFill="0" applyBorder="0" applyAlignment="0" applyProtection="0"/>
    <xf numFmtId="0" fontId="14" fillId="0" borderId="0"/>
    <xf numFmtId="0" fontId="14" fillId="0" borderId="0"/>
    <xf numFmtId="9" fontId="14" fillId="0" borderId="0" applyFont="0" applyFill="0" applyBorder="0" applyAlignment="0" applyProtection="0"/>
    <xf numFmtId="164" fontId="14" fillId="0" borderId="0" applyFont="0" applyFill="0" applyBorder="0" applyAlignment="0" applyProtection="0"/>
    <xf numFmtId="9" fontId="14" fillId="0" borderId="0" applyFont="0" applyFill="0" applyBorder="0" applyAlignment="0" applyProtection="0"/>
    <xf numFmtId="43"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43" fontId="14" fillId="0" borderId="0" applyFont="0" applyFill="0" applyBorder="0" applyAlignment="0" applyProtection="0"/>
    <xf numFmtId="0" fontId="14" fillId="0" borderId="0"/>
    <xf numFmtId="43" fontId="14" fillId="0" borderId="0" applyFont="0" applyFill="0" applyBorder="0" applyAlignment="0" applyProtection="0"/>
    <xf numFmtId="164" fontId="14" fillId="0" borderId="0" applyFont="0" applyFill="0" applyBorder="0" applyAlignment="0" applyProtection="0"/>
    <xf numFmtId="0" fontId="13" fillId="0" borderId="0"/>
    <xf numFmtId="0" fontId="13" fillId="0" borderId="0"/>
    <xf numFmtId="0" fontId="13" fillId="0" borderId="0"/>
    <xf numFmtId="164" fontId="13" fillId="0" borderId="0" applyFont="0" applyFill="0" applyBorder="0" applyAlignment="0" applyProtection="0"/>
    <xf numFmtId="43"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0" fontId="12" fillId="0" borderId="0"/>
    <xf numFmtId="0" fontId="12" fillId="0" borderId="0"/>
    <xf numFmtId="0" fontId="12" fillId="0" borderId="0"/>
    <xf numFmtId="164" fontId="12" fillId="0" borderId="0" applyFont="0" applyFill="0" applyBorder="0" applyAlignment="0" applyProtection="0"/>
    <xf numFmtId="43" fontId="12" fillId="0" borderId="0" applyFont="0" applyFill="0" applyBorder="0" applyAlignment="0" applyProtection="0"/>
    <xf numFmtId="0" fontId="12" fillId="0" borderId="0"/>
    <xf numFmtId="0" fontId="12" fillId="0" borderId="0"/>
    <xf numFmtId="9" fontId="12" fillId="0" borderId="0" applyFont="0" applyFill="0" applyBorder="0" applyAlignment="0" applyProtection="0"/>
    <xf numFmtId="164" fontId="12" fillId="0" borderId="0" applyFont="0" applyFill="0" applyBorder="0" applyAlignment="0" applyProtection="0"/>
    <xf numFmtId="9" fontId="12" fillId="0" borderId="0" applyFont="0" applyFill="0" applyBorder="0" applyAlignment="0" applyProtection="0"/>
    <xf numFmtId="0" fontId="11" fillId="0" borderId="0"/>
    <xf numFmtId="0" fontId="11" fillId="0" borderId="0"/>
    <xf numFmtId="0" fontId="11" fillId="0" borderId="0"/>
    <xf numFmtId="9" fontId="1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164" fontId="19" fillId="0" borderId="0" applyFont="0" applyFill="0" applyBorder="0" applyAlignment="0" applyProtection="0"/>
    <xf numFmtId="9" fontId="19" fillId="0" borderId="0" applyFont="0" applyFill="0" applyBorder="0" applyAlignment="0" applyProtection="0"/>
    <xf numFmtId="43" fontId="11" fillId="0" borderId="0" applyFont="0" applyFill="0" applyBorder="0" applyAlignment="0" applyProtection="0"/>
    <xf numFmtId="0" fontId="19" fillId="0" borderId="0"/>
    <xf numFmtId="0" fontId="11" fillId="0" borderId="0"/>
    <xf numFmtId="0" fontId="11" fillId="0" borderId="0"/>
    <xf numFmtId="164" fontId="11" fillId="0" borderId="0" applyFont="0" applyFill="0" applyBorder="0" applyAlignment="0" applyProtection="0"/>
    <xf numFmtId="43" fontId="11" fillId="0" borderId="0" applyFont="0" applyFill="0" applyBorder="0" applyAlignment="0" applyProtection="0"/>
    <xf numFmtId="9" fontId="19"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0" fontId="11" fillId="0" borderId="0"/>
    <xf numFmtId="164"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11" fillId="0" borderId="0"/>
    <xf numFmtId="164"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164"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164" fontId="10" fillId="0" borderId="0" applyFont="0" applyFill="0" applyBorder="0" applyAlignment="0" applyProtection="0"/>
    <xf numFmtId="0" fontId="10" fillId="0" borderId="0"/>
    <xf numFmtId="0" fontId="10" fillId="0" borderId="0"/>
    <xf numFmtId="0" fontId="10" fillId="0" borderId="0"/>
    <xf numFmtId="16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16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164"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164" fontId="10" fillId="0" borderId="0" applyFont="0" applyFill="0" applyBorder="0" applyAlignment="0" applyProtection="0"/>
    <xf numFmtId="0" fontId="10" fillId="0" borderId="0"/>
    <xf numFmtId="0" fontId="10" fillId="0" borderId="0"/>
    <xf numFmtId="0" fontId="10" fillId="0" borderId="0"/>
    <xf numFmtId="16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16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164" fontId="19" fillId="0" borderId="0" applyFont="0" applyFill="0" applyBorder="0" applyAlignment="0" applyProtection="0"/>
    <xf numFmtId="0" fontId="9" fillId="0" borderId="0"/>
    <xf numFmtId="164" fontId="1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164" fontId="19" fillId="0" borderId="0" applyFont="0" applyFill="0" applyBorder="0" applyAlignment="0" applyProtection="0"/>
    <xf numFmtId="164" fontId="9" fillId="0" borderId="0" applyFont="0" applyFill="0" applyBorder="0" applyAlignment="0" applyProtection="0"/>
    <xf numFmtId="164" fontId="1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4" fontId="31" fillId="0" borderId="0" applyFont="0" applyFill="0" applyBorder="0" applyAlignment="0" applyProtection="0"/>
    <xf numFmtId="164" fontId="33"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9"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164" fontId="19" fillId="0" borderId="0" applyFont="0" applyFill="0" applyBorder="0" applyAlignment="0" applyProtection="0"/>
    <xf numFmtId="164" fontId="19" fillId="0" borderId="0" applyFont="0" applyFill="0" applyBorder="0" applyAlignment="0" applyProtection="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4" fontId="9" fillId="0" borderId="0" applyFont="0" applyFill="0" applyBorder="0" applyAlignment="0" applyProtection="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164" fontId="19" fillId="0" borderId="0" applyFont="0" applyFill="0" applyBorder="0" applyAlignment="0" applyProtection="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4" fontId="9" fillId="0" borderId="0" applyFont="0" applyFill="0" applyBorder="0" applyAlignment="0" applyProtection="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4" fontId="1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4" fontId="9" fillId="0" borderId="0" applyFont="0" applyFill="0" applyBorder="0" applyAlignment="0" applyProtection="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4" fontId="9" fillId="0" borderId="0" applyFont="0" applyFill="0" applyBorder="0" applyAlignment="0" applyProtection="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4" fontId="9" fillId="0" borderId="0" applyFont="0" applyFill="0" applyBorder="0" applyAlignment="0" applyProtection="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4" fontId="9" fillId="0" borderId="0" applyFont="0" applyFill="0" applyBorder="0" applyAlignment="0" applyProtection="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4" fontId="9" fillId="0" borderId="0" applyFont="0" applyFill="0" applyBorder="0" applyAlignment="0" applyProtection="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4" fontId="9" fillId="0" borderId="0" applyFont="0" applyFill="0" applyBorder="0" applyAlignment="0" applyProtection="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19" fillId="0" borderId="0"/>
    <xf numFmtId="164" fontId="19" fillId="0" borderId="0" applyFont="0" applyFill="0" applyBorder="0" applyAlignment="0" applyProtection="0"/>
    <xf numFmtId="0" fontId="8" fillId="0" borderId="0"/>
    <xf numFmtId="164" fontId="19" fillId="0" borderId="0" applyFont="0" applyFill="0" applyBorder="0" applyAlignment="0" applyProtection="0"/>
    <xf numFmtId="0" fontId="8" fillId="0" borderId="0"/>
    <xf numFmtId="164" fontId="19"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164" fontId="19"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164" fontId="31" fillId="0" borderId="0" applyFont="0" applyFill="0" applyBorder="0" applyAlignment="0" applyProtection="0"/>
    <xf numFmtId="164" fontId="8"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164" fontId="19" fillId="0" borderId="0" applyFont="0" applyFill="0" applyBorder="0" applyAlignment="0" applyProtection="0"/>
    <xf numFmtId="164" fontId="19" fillId="0" borderId="0" applyFont="0" applyFill="0" applyBorder="0" applyAlignment="0" applyProtection="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164" fontId="8" fillId="0" borderId="0" applyFont="0" applyFill="0" applyBorder="0" applyAlignment="0" applyProtection="0"/>
    <xf numFmtId="0" fontId="8" fillId="0" borderId="0"/>
    <xf numFmtId="164" fontId="8" fillId="0" borderId="0" applyFont="0" applyFill="0" applyBorder="0" applyAlignment="0" applyProtection="0"/>
    <xf numFmtId="164" fontId="8" fillId="0" borderId="0" applyFont="0" applyFill="0" applyBorder="0" applyAlignment="0" applyProtection="0"/>
    <xf numFmtId="0" fontId="8" fillId="0" borderId="0"/>
    <xf numFmtId="43" fontId="7" fillId="0" borderId="0" applyFont="0" applyFill="0" applyBorder="0" applyAlignment="0" applyProtection="0"/>
    <xf numFmtId="0" fontId="7" fillId="0" borderId="0"/>
    <xf numFmtId="0" fontId="6" fillId="0" borderId="0"/>
    <xf numFmtId="0" fontId="5" fillId="0" borderId="0"/>
    <xf numFmtId="0" fontId="4" fillId="0" borderId="0"/>
    <xf numFmtId="43" fontId="4" fillId="0" borderId="0" applyFont="0" applyFill="0" applyBorder="0" applyAlignment="0" applyProtection="0"/>
    <xf numFmtId="0" fontId="2" fillId="0" borderId="0"/>
    <xf numFmtId="43" fontId="19" fillId="0" borderId="0" applyFont="0" applyFill="0" applyBorder="0" applyAlignment="0" applyProtection="0"/>
  </cellStyleXfs>
  <cellXfs count="376">
    <xf numFmtId="0" fontId="0" fillId="0" borderId="0" xfId="0"/>
    <xf numFmtId="0" fontId="0" fillId="0" borderId="0" xfId="0" applyBorder="1"/>
    <xf numFmtId="0" fontId="24" fillId="0" borderId="8" xfId="0" applyFont="1" applyBorder="1" applyAlignment="1">
      <alignment vertical="center" readingOrder="2"/>
    </xf>
    <xf numFmtId="0" fontId="26" fillId="0" borderId="0" xfId="2" applyFont="1" applyAlignment="1">
      <alignment vertical="center"/>
    </xf>
    <xf numFmtId="0" fontId="27" fillId="0" borderId="0" xfId="2" applyFont="1" applyAlignment="1">
      <alignment vertical="center"/>
    </xf>
    <xf numFmtId="0" fontId="28" fillId="0" borderId="0" xfId="2" applyFont="1" applyAlignment="1">
      <alignment vertical="center"/>
    </xf>
    <xf numFmtId="3" fontId="0" fillId="0" borderId="0" xfId="0" applyNumberFormat="1"/>
    <xf numFmtId="4" fontId="0" fillId="0" borderId="0" xfId="0" applyNumberFormat="1"/>
    <xf numFmtId="0" fontId="30" fillId="0" borderId="0" xfId="0" applyFont="1" applyBorder="1" applyAlignment="1">
      <alignment vertical="center" readingOrder="1"/>
    </xf>
    <xf numFmtId="0" fontId="0" fillId="0" borderId="0" xfId="0" applyAlignment="1">
      <alignment wrapText="1"/>
    </xf>
    <xf numFmtId="0" fontId="21" fillId="0" borderId="0" xfId="0" applyFont="1" applyBorder="1" applyAlignment="1">
      <alignment vertical="center" wrapText="1" readingOrder="2"/>
    </xf>
    <xf numFmtId="0" fontId="0" fillId="0" borderId="0" xfId="0" applyAlignment="1">
      <alignment horizontal="left"/>
    </xf>
    <xf numFmtId="0" fontId="54" fillId="0" borderId="0" xfId="0" applyFont="1"/>
    <xf numFmtId="0" fontId="55" fillId="0" borderId="0" xfId="0" applyFont="1" applyAlignment="1">
      <alignment horizontal="left" vertical="center" readingOrder="1"/>
    </xf>
    <xf numFmtId="3" fontId="23" fillId="0" borderId="45" xfId="0" applyNumberFormat="1" applyFont="1" applyFill="1" applyBorder="1" applyAlignment="1" applyProtection="1">
      <alignment horizontal="right" vertical="center" wrapText="1" readingOrder="2"/>
    </xf>
    <xf numFmtId="0" fontId="52" fillId="0" borderId="22" xfId="0" applyFont="1" applyBorder="1" applyAlignment="1">
      <alignment horizontal="center" vertical="center" wrapText="1" readingOrder="2"/>
    </xf>
    <xf numFmtId="3" fontId="23" fillId="0" borderId="0" xfId="0" applyNumberFormat="1" applyFont="1" applyFill="1" applyBorder="1" applyAlignment="1" applyProtection="1">
      <alignment horizontal="right" vertical="center" wrapText="1" readingOrder="2"/>
    </xf>
    <xf numFmtId="0" fontId="29" fillId="0" borderId="0" xfId="0" applyFont="1" applyFill="1" applyAlignment="1">
      <alignment horizontal="left" vertical="center" readingOrder="1"/>
    </xf>
    <xf numFmtId="0" fontId="0" fillId="0" borderId="0" xfId="0" applyFill="1" applyAlignment="1">
      <alignment horizontal="right" vertical="center"/>
    </xf>
    <xf numFmtId="0" fontId="0" fillId="0" borderId="0" xfId="0" applyAlignment="1">
      <alignment horizontal="right"/>
    </xf>
    <xf numFmtId="0" fontId="55" fillId="0" borderId="0" xfId="0" applyFont="1" applyBorder="1" applyAlignment="1">
      <alignment horizontal="left" vertical="center" readingOrder="1"/>
    </xf>
    <xf numFmtId="0" fontId="56" fillId="0" borderId="0" xfId="0" applyFont="1" applyFill="1" applyBorder="1" applyAlignment="1">
      <alignment horizontal="right" vertical="center" readingOrder="2"/>
    </xf>
    <xf numFmtId="0" fontId="0" fillId="3" borderId="0" xfId="0" applyFill="1"/>
    <xf numFmtId="3" fontId="23" fillId="0" borderId="45" xfId="0" applyNumberFormat="1" applyFont="1" applyFill="1" applyBorder="1" applyAlignment="1" applyProtection="1">
      <alignment vertical="center" wrapText="1" readingOrder="2"/>
    </xf>
    <xf numFmtId="3" fontId="23" fillId="0" borderId="0" xfId="0" applyNumberFormat="1" applyFont="1" applyFill="1" applyBorder="1" applyAlignment="1" applyProtection="1">
      <alignment vertical="center" wrapText="1" readingOrder="2"/>
    </xf>
    <xf numFmtId="0" fontId="0" fillId="0" borderId="0" xfId="0" applyFill="1" applyAlignment="1">
      <alignment vertical="center" wrapText="1"/>
    </xf>
    <xf numFmtId="10" fontId="0" fillId="0" borderId="0" xfId="0" applyNumberFormat="1" applyAlignment="1">
      <alignment horizontal="center" vertical="center"/>
    </xf>
    <xf numFmtId="4" fontId="59" fillId="2" borderId="5" xfId="0" applyNumberFormat="1" applyFont="1" applyFill="1" applyBorder="1" applyAlignment="1">
      <alignment horizontal="center" vertical="center" wrapText="1" readingOrder="1"/>
    </xf>
    <xf numFmtId="0" fontId="21" fillId="0" borderId="0" xfId="0" applyFont="1" applyFill="1" applyBorder="1" applyAlignment="1">
      <alignment horizontal="center" vertical="center" wrapText="1" readingOrder="2"/>
    </xf>
    <xf numFmtId="4" fontId="59" fillId="4" borderId="5" xfId="0" applyNumberFormat="1" applyFont="1" applyFill="1" applyBorder="1" applyAlignment="1">
      <alignment horizontal="center" vertical="center" wrapText="1" readingOrder="1"/>
    </xf>
    <xf numFmtId="4" fontId="59" fillId="2" borderId="9" xfId="0" applyNumberFormat="1" applyFont="1" applyFill="1" applyBorder="1" applyAlignment="1">
      <alignment horizontal="center" vertical="center" wrapText="1" readingOrder="1"/>
    </xf>
    <xf numFmtId="0" fontId="0" fillId="0" borderId="0" xfId="0" applyFill="1"/>
    <xf numFmtId="0" fontId="0" fillId="0" borderId="0" xfId="0"/>
    <xf numFmtId="0" fontId="21" fillId="0" borderId="0" xfId="0" applyFont="1" applyBorder="1" applyAlignment="1">
      <alignment horizontal="center" vertical="center" wrapText="1" readingOrder="2"/>
    </xf>
    <xf numFmtId="0" fontId="0" fillId="28" borderId="0" xfId="0" applyFill="1"/>
    <xf numFmtId="0" fontId="69" fillId="28" borderId="0" xfId="0" applyFont="1" applyFill="1"/>
    <xf numFmtId="0" fontId="70" fillId="28" borderId="0" xfId="0" applyFont="1" applyFill="1" applyAlignment="1">
      <alignment vertical="center" wrapText="1" readingOrder="2"/>
    </xf>
    <xf numFmtId="0" fontId="71" fillId="28" borderId="0" xfId="0" applyFont="1" applyFill="1" applyAlignment="1">
      <alignment horizontal="right" vertical="center" readingOrder="2"/>
    </xf>
    <xf numFmtId="0" fontId="66" fillId="0" borderId="38" xfId="0" applyFont="1" applyBorder="1" applyAlignment="1">
      <alignment horizontal="center" vertical="center" wrapText="1" readingOrder="2"/>
    </xf>
    <xf numFmtId="0" fontId="66" fillId="0" borderId="0" xfId="0" applyFont="1"/>
    <xf numFmtId="0" fontId="66" fillId="4" borderId="0" xfId="0" applyFont="1" applyFill="1" applyBorder="1" applyAlignment="1">
      <alignment horizontal="center" vertical="center" wrapText="1" readingOrder="2"/>
    </xf>
    <xf numFmtId="0" fontId="66" fillId="0" borderId="0" xfId="0" applyFont="1" applyFill="1" applyBorder="1" applyAlignment="1">
      <alignment horizontal="center" vertical="center" wrapText="1" readingOrder="2"/>
    </xf>
    <xf numFmtId="0" fontId="66" fillId="0" borderId="0" xfId="0" applyFont="1" applyBorder="1"/>
    <xf numFmtId="0" fontId="66" fillId="0" borderId="51" xfId="0" applyFont="1" applyFill="1" applyBorder="1" applyAlignment="1">
      <alignment horizontal="center" vertical="center" wrapText="1" readingOrder="2"/>
    </xf>
    <xf numFmtId="0" fontId="57" fillId="28" borderId="19" xfId="0" applyFont="1" applyFill="1" applyBorder="1" applyAlignment="1">
      <alignment horizontal="center" vertical="center" wrapText="1" readingOrder="1"/>
    </xf>
    <xf numFmtId="0" fontId="68" fillId="28" borderId="2" xfId="0" applyFont="1" applyFill="1" applyBorder="1" applyAlignment="1">
      <alignment horizontal="center" vertical="center" wrapText="1" readingOrder="1"/>
    </xf>
    <xf numFmtId="0" fontId="65" fillId="2" borderId="9" xfId="0" applyFont="1" applyFill="1" applyBorder="1" applyAlignment="1">
      <alignment horizontal="center" vertical="center" wrapText="1" readingOrder="1"/>
    </xf>
    <xf numFmtId="0" fontId="63" fillId="2" borderId="9" xfId="0" applyFont="1" applyFill="1" applyBorder="1" applyAlignment="1">
      <alignment horizontal="center" vertical="center" wrapText="1" readingOrder="2"/>
    </xf>
    <xf numFmtId="9" fontId="63" fillId="2" borderId="9" xfId="0" applyNumberFormat="1" applyFont="1" applyFill="1" applyBorder="1" applyAlignment="1">
      <alignment horizontal="center" vertical="center" wrapText="1" readingOrder="2"/>
    </xf>
    <xf numFmtId="9" fontId="59" fillId="2" borderId="5" xfId="1" applyFont="1" applyFill="1" applyBorder="1" applyAlignment="1" applyProtection="1">
      <alignment horizontal="center" vertical="center" wrapText="1" readingOrder="1"/>
    </xf>
    <xf numFmtId="9" fontId="59" fillId="2" borderId="9" xfId="1" applyFont="1" applyFill="1" applyBorder="1" applyAlignment="1" applyProtection="1">
      <alignment horizontal="center" vertical="center" wrapText="1" readingOrder="1"/>
    </xf>
    <xf numFmtId="0" fontId="63" fillId="2" borderId="5" xfId="0" applyFont="1" applyFill="1" applyBorder="1" applyAlignment="1">
      <alignment horizontal="center" vertical="center" wrapText="1" readingOrder="2"/>
    </xf>
    <xf numFmtId="0" fontId="63" fillId="2" borderId="3" xfId="0" applyFont="1" applyFill="1" applyBorder="1" applyAlignment="1">
      <alignment horizontal="center" vertical="center" wrapText="1" readingOrder="2"/>
    </xf>
    <xf numFmtId="9" fontId="63" fillId="2" borderId="5" xfId="0" applyNumberFormat="1" applyFont="1" applyFill="1" applyBorder="1" applyAlignment="1">
      <alignment horizontal="center" vertical="center" wrapText="1" readingOrder="2"/>
    </xf>
    <xf numFmtId="0" fontId="65" fillId="0" borderId="0" xfId="0" applyFont="1" applyAlignment="1">
      <alignment horizontal="left" vertical="center" readingOrder="2"/>
    </xf>
    <xf numFmtId="0" fontId="72" fillId="0" borderId="0" xfId="0" applyFont="1" applyFill="1" applyBorder="1" applyAlignment="1">
      <alignment vertical="center" wrapText="1" readingOrder="2"/>
    </xf>
    <xf numFmtId="0" fontId="57" fillId="28" borderId="20" xfId="0" applyFont="1" applyFill="1" applyBorder="1" applyAlignment="1">
      <alignment horizontal="center" vertical="center" wrapText="1" readingOrder="1"/>
    </xf>
    <xf numFmtId="0" fontId="61" fillId="28" borderId="5" xfId="0" applyFont="1" applyFill="1" applyBorder="1" applyAlignment="1">
      <alignment horizontal="center" vertical="center" wrapText="1" readingOrder="1"/>
    </xf>
    <xf numFmtId="2" fontId="63" fillId="2" borderId="9" xfId="0" applyNumberFormat="1" applyFont="1" applyFill="1" applyBorder="1" applyAlignment="1">
      <alignment horizontal="center" vertical="center" wrapText="1" readingOrder="2"/>
    </xf>
    <xf numFmtId="2" fontId="63" fillId="2" borderId="27" xfId="0" applyNumberFormat="1" applyFont="1" applyFill="1" applyBorder="1" applyAlignment="1">
      <alignment horizontal="center" vertical="center" wrapText="1" readingOrder="2"/>
    </xf>
    <xf numFmtId="2" fontId="63" fillId="2" borderId="5" xfId="0" applyNumberFormat="1" applyFont="1" applyFill="1" applyBorder="1" applyAlignment="1">
      <alignment horizontal="center" vertical="center" wrapText="1" readingOrder="2"/>
    </xf>
    <xf numFmtId="4" fontId="59" fillId="2" borderId="5" xfId="0" applyNumberFormat="1" applyFont="1" applyFill="1" applyBorder="1" applyAlignment="1" applyProtection="1">
      <alignment horizontal="center" vertical="center" wrapText="1" readingOrder="1"/>
    </xf>
    <xf numFmtId="4" fontId="59" fillId="2" borderId="47" xfId="0" applyNumberFormat="1" applyFont="1" applyFill="1" applyBorder="1" applyAlignment="1">
      <alignment horizontal="center" vertical="center" wrapText="1" readingOrder="1"/>
    </xf>
    <xf numFmtId="4" fontId="59" fillId="4" borderId="5" xfId="0" applyNumberFormat="1" applyFont="1" applyFill="1" applyBorder="1" applyAlignment="1" applyProtection="1">
      <alignment horizontal="center" vertical="center" wrapText="1" readingOrder="1"/>
    </xf>
    <xf numFmtId="4" fontId="58" fillId="2" borderId="5" xfId="0" applyNumberFormat="1" applyFont="1" applyFill="1" applyBorder="1" applyAlignment="1">
      <alignment horizontal="center" vertical="center" wrapText="1" readingOrder="1"/>
    </xf>
    <xf numFmtId="3" fontId="59" fillId="0" borderId="45" xfId="0" applyNumberFormat="1" applyFont="1" applyFill="1" applyBorder="1" applyAlignment="1" applyProtection="1">
      <alignment horizontal="right" vertical="center" wrapText="1" readingOrder="2"/>
    </xf>
    <xf numFmtId="0" fontId="65" fillId="2" borderId="3" xfId="0" applyFont="1" applyFill="1" applyBorder="1" applyAlignment="1">
      <alignment horizontal="center" vertical="center" wrapText="1" readingOrder="1"/>
    </xf>
    <xf numFmtId="3" fontId="63" fillId="2" borderId="3" xfId="0" applyNumberFormat="1" applyFont="1" applyFill="1" applyBorder="1" applyAlignment="1">
      <alignment horizontal="center" vertical="center" wrapText="1" readingOrder="2"/>
    </xf>
    <xf numFmtId="3" fontId="63" fillId="2" borderId="9" xfId="0" applyNumberFormat="1" applyFont="1" applyFill="1" applyBorder="1" applyAlignment="1">
      <alignment horizontal="center" vertical="center" wrapText="1" readingOrder="2"/>
    </xf>
    <xf numFmtId="3" fontId="63" fillId="2" borderId="4" xfId="0" applyNumberFormat="1" applyFont="1" applyFill="1" applyBorder="1" applyAlignment="1">
      <alignment horizontal="center" vertical="center" wrapText="1" readingOrder="2"/>
    </xf>
    <xf numFmtId="0" fontId="73" fillId="2" borderId="9" xfId="0" applyFont="1" applyFill="1" applyBorder="1" applyAlignment="1">
      <alignment horizontal="center" vertical="center" wrapText="1" readingOrder="2"/>
    </xf>
    <xf numFmtId="0" fontId="63" fillId="2" borderId="4" xfId="0" applyFont="1" applyFill="1" applyBorder="1" applyAlignment="1">
      <alignment horizontal="center" vertical="center" wrapText="1" readingOrder="2"/>
    </xf>
    <xf numFmtId="3" fontId="63" fillId="2" borderId="1" xfId="0" applyNumberFormat="1" applyFont="1" applyFill="1" applyBorder="1" applyAlignment="1">
      <alignment horizontal="center" vertical="center" wrapText="1" readingOrder="2"/>
    </xf>
    <xf numFmtId="3" fontId="59" fillId="0" borderId="45" xfId="0" applyNumberFormat="1" applyFont="1" applyFill="1" applyBorder="1" applyAlignment="1" applyProtection="1">
      <alignment horizontal="right" vertical="center" readingOrder="2"/>
    </xf>
    <xf numFmtId="3" fontId="59" fillId="0" borderId="0" xfId="0" applyNumberFormat="1" applyFont="1" applyFill="1" applyBorder="1" applyAlignment="1" applyProtection="1">
      <alignment horizontal="right" vertical="center" wrapText="1" readingOrder="2"/>
    </xf>
    <xf numFmtId="0" fontId="60" fillId="0" borderId="5" xfId="0" applyFont="1" applyFill="1" applyBorder="1" applyAlignment="1">
      <alignment vertical="center" wrapText="1" readingOrder="2"/>
    </xf>
    <xf numFmtId="0" fontId="65" fillId="2" borderId="24" xfId="0" applyFont="1" applyFill="1" applyBorder="1" applyAlignment="1">
      <alignment horizontal="center" vertical="center" wrapText="1" readingOrder="1"/>
    </xf>
    <xf numFmtId="4" fontId="63" fillId="2" borderId="24" xfId="0" applyNumberFormat="1" applyFont="1" applyFill="1" applyBorder="1" applyAlignment="1">
      <alignment horizontal="center" vertical="center" wrapText="1" readingOrder="2"/>
    </xf>
    <xf numFmtId="4" fontId="63" fillId="4" borderId="24" xfId="0" applyNumberFormat="1" applyFont="1" applyFill="1" applyBorder="1" applyAlignment="1">
      <alignment horizontal="center" vertical="center" wrapText="1" readingOrder="2"/>
    </xf>
    <xf numFmtId="4" fontId="0" fillId="0" borderId="0" xfId="0" applyNumberFormat="1" applyAlignment="1">
      <alignment horizontal="center"/>
    </xf>
    <xf numFmtId="4" fontId="67" fillId="28" borderId="3" xfId="0" applyNumberFormat="1" applyFont="1" applyFill="1" applyBorder="1" applyAlignment="1">
      <alignment horizontal="center" vertical="center" wrapText="1" readingOrder="1"/>
    </xf>
    <xf numFmtId="0" fontId="65" fillId="0" borderId="4" xfId="0" applyFont="1" applyBorder="1" applyAlignment="1">
      <alignment horizontal="left" vertical="center" readingOrder="2"/>
    </xf>
    <xf numFmtId="0" fontId="65" fillId="2" borderId="5" xfId="0" applyFont="1" applyFill="1" applyBorder="1" applyAlignment="1">
      <alignment horizontal="center" vertical="center" wrapText="1" readingOrder="1"/>
    </xf>
    <xf numFmtId="171" fontId="63" fillId="2" borderId="24" xfId="0" applyNumberFormat="1" applyFont="1" applyFill="1" applyBorder="1" applyAlignment="1">
      <alignment horizontal="center" vertical="center" wrapText="1" readingOrder="2"/>
    </xf>
    <xf numFmtId="171" fontId="63" fillId="4" borderId="24" xfId="0" applyNumberFormat="1" applyFont="1" applyFill="1" applyBorder="1" applyAlignment="1">
      <alignment horizontal="center" vertical="center" wrapText="1" readingOrder="2"/>
    </xf>
    <xf numFmtId="0" fontId="65" fillId="0" borderId="4" xfId="0" applyFont="1" applyFill="1" applyBorder="1" applyAlignment="1">
      <alignment horizontal="left" vertical="center" readingOrder="2"/>
    </xf>
    <xf numFmtId="10" fontId="59" fillId="2" borderId="9" xfId="0" applyNumberFormat="1" applyFont="1" applyFill="1" applyBorder="1" applyAlignment="1">
      <alignment horizontal="center" vertical="center" wrapText="1" readingOrder="1"/>
    </xf>
    <xf numFmtId="10" fontId="59" fillId="2" borderId="5" xfId="0" applyNumberFormat="1" applyFont="1" applyFill="1" applyBorder="1" applyAlignment="1">
      <alignment horizontal="center" vertical="center" wrapText="1" readingOrder="1"/>
    </xf>
    <xf numFmtId="10" fontId="59" fillId="27" borderId="9" xfId="1" applyNumberFormat="1" applyFont="1" applyFill="1" applyBorder="1" applyAlignment="1" applyProtection="1">
      <alignment horizontal="center" vertical="center" wrapText="1"/>
    </xf>
    <xf numFmtId="10" fontId="59" fillId="27" borderId="9" xfId="1" applyNumberFormat="1" applyFont="1" applyFill="1" applyBorder="1" applyAlignment="1">
      <alignment horizontal="center" vertical="center" wrapText="1"/>
    </xf>
    <xf numFmtId="3" fontId="59" fillId="0" borderId="6" xfId="0" applyNumberFormat="1" applyFont="1" applyFill="1" applyBorder="1" applyAlignment="1" applyProtection="1">
      <alignment horizontal="right" vertical="center" readingOrder="2"/>
    </xf>
    <xf numFmtId="0" fontId="65" fillId="0" borderId="0" xfId="0" applyFont="1" applyBorder="1" applyAlignment="1">
      <alignment horizontal="left" vertical="center" readingOrder="1"/>
    </xf>
    <xf numFmtId="0" fontId="59" fillId="0" borderId="5" xfId="0" applyFont="1" applyBorder="1" applyAlignment="1">
      <alignment horizontal="right" vertical="center" readingOrder="2"/>
    </xf>
    <xf numFmtId="0" fontId="61" fillId="28" borderId="7" xfId="0" applyFont="1" applyFill="1" applyBorder="1" applyAlignment="1">
      <alignment horizontal="center" vertical="center" wrapText="1" readingOrder="1"/>
    </xf>
    <xf numFmtId="0" fontId="61" fillId="28" borderId="50" xfId="0" applyFont="1" applyFill="1" applyBorder="1" applyAlignment="1">
      <alignment horizontal="center" vertical="center" wrapText="1" readingOrder="1"/>
    </xf>
    <xf numFmtId="10" fontId="59" fillId="2" borderId="23" xfId="0" applyNumberFormat="1" applyFont="1" applyFill="1" applyBorder="1" applyAlignment="1">
      <alignment horizontal="center" vertical="center" wrapText="1" readingOrder="1"/>
    </xf>
    <xf numFmtId="0" fontId="58" fillId="0" borderId="45" xfId="0" applyFont="1" applyFill="1" applyBorder="1" applyAlignment="1">
      <alignment horizontal="right" vertical="center" readingOrder="2"/>
    </xf>
    <xf numFmtId="3" fontId="65" fillId="2" borderId="3" xfId="0" applyNumberFormat="1" applyFont="1" applyFill="1" applyBorder="1" applyAlignment="1">
      <alignment horizontal="center" vertical="center" wrapText="1" readingOrder="1"/>
    </xf>
    <xf numFmtId="9" fontId="63" fillId="2" borderId="9" xfId="1" applyFont="1" applyFill="1" applyBorder="1" applyAlignment="1">
      <alignment horizontal="center" vertical="center" wrapText="1" readingOrder="2"/>
    </xf>
    <xf numFmtId="0" fontId="68" fillId="28" borderId="11" xfId="0" applyFont="1" applyFill="1" applyBorder="1" applyAlignment="1">
      <alignment horizontal="center" vertical="center" wrapText="1" readingOrder="1"/>
    </xf>
    <xf numFmtId="0" fontId="65" fillId="2" borderId="10" xfId="0" applyFont="1" applyFill="1" applyBorder="1" applyAlignment="1">
      <alignment horizontal="center" vertical="center" wrapText="1" readingOrder="1"/>
    </xf>
    <xf numFmtId="0" fontId="0" fillId="0" borderId="0" xfId="0" applyAlignment="1">
      <alignment horizontal="right" readingOrder="2"/>
    </xf>
    <xf numFmtId="0" fontId="76" fillId="28" borderId="19" xfId="0" applyFont="1" applyFill="1" applyBorder="1" applyAlignment="1">
      <alignment horizontal="center" vertical="center" wrapText="1"/>
    </xf>
    <xf numFmtId="0" fontId="76" fillId="28" borderId="20" xfId="0" applyFont="1" applyFill="1" applyBorder="1" applyAlignment="1">
      <alignment horizontal="center" vertical="center" wrapText="1"/>
    </xf>
    <xf numFmtId="0" fontId="0" fillId="0" borderId="0" xfId="0" applyAlignment="1">
      <alignment horizontal="center" readingOrder="2"/>
    </xf>
    <xf numFmtId="0" fontId="0" fillId="0" borderId="0" xfId="0" applyFill="1" applyAlignment="1">
      <alignment readingOrder="2"/>
    </xf>
    <xf numFmtId="4" fontId="59" fillId="2" borderId="9" xfId="0" applyNumberFormat="1" applyFont="1" applyFill="1" applyBorder="1" applyAlignment="1" applyProtection="1">
      <alignment horizontal="center" vertical="center" wrapText="1" readingOrder="1"/>
    </xf>
    <xf numFmtId="0" fontId="0" fillId="0" borderId="0" xfId="0" applyFill="1"/>
    <xf numFmtId="0" fontId="0" fillId="0" borderId="0" xfId="0"/>
    <xf numFmtId="0" fontId="0" fillId="0" borderId="0" xfId="0" applyAlignment="1">
      <alignment horizontal="center"/>
    </xf>
    <xf numFmtId="0" fontId="57" fillId="28" borderId="42" xfId="0" applyFont="1" applyFill="1" applyBorder="1" applyAlignment="1">
      <alignment horizontal="center" vertical="center" wrapText="1" readingOrder="1"/>
    </xf>
    <xf numFmtId="0" fontId="57" fillId="28" borderId="28" xfId="0" applyFont="1" applyFill="1" applyBorder="1" applyAlignment="1">
      <alignment horizontal="center" vertical="center" wrapText="1" readingOrder="2"/>
    </xf>
    <xf numFmtId="0" fontId="76" fillId="28" borderId="5" xfId="0" applyFont="1" applyFill="1" applyBorder="1" applyAlignment="1">
      <alignment horizontal="center" vertical="center" wrapText="1"/>
    </xf>
    <xf numFmtId="3" fontId="59" fillId="0" borderId="44" xfId="0" applyNumberFormat="1" applyFont="1" applyFill="1" applyBorder="1" applyAlignment="1" applyProtection="1">
      <alignment vertical="center" wrapText="1" readingOrder="2"/>
    </xf>
    <xf numFmtId="3" fontId="59" fillId="0" borderId="14" xfId="0" applyNumberFormat="1" applyFont="1" applyFill="1" applyBorder="1" applyAlignment="1" applyProtection="1">
      <alignment vertical="center" wrapText="1" readingOrder="2"/>
    </xf>
    <xf numFmtId="0" fontId="74" fillId="0" borderId="0" xfId="0" applyFont="1" applyAlignment="1">
      <alignment vertical="center" wrapText="1"/>
    </xf>
    <xf numFmtId="0" fontId="57" fillId="28" borderId="42" xfId="0" applyFont="1" applyFill="1" applyBorder="1" applyAlignment="1">
      <alignment vertical="center" wrapText="1" readingOrder="1"/>
    </xf>
    <xf numFmtId="0" fontId="57" fillId="28" borderId="43" xfId="0" applyFont="1" applyFill="1" applyBorder="1" applyAlignment="1">
      <alignment vertical="center" wrapText="1" readingOrder="2"/>
    </xf>
    <xf numFmtId="0" fontId="74" fillId="0" borderId="0" xfId="0" applyFont="1" applyAlignment="1">
      <alignment vertical="center"/>
    </xf>
    <xf numFmtId="9" fontId="59" fillId="2" borderId="15" xfId="1" applyFont="1" applyFill="1" applyBorder="1" applyAlignment="1" applyProtection="1">
      <alignment horizontal="center" vertical="center" wrapText="1" readingOrder="1"/>
    </xf>
    <xf numFmtId="0" fontId="74" fillId="0" borderId="0" xfId="0" applyFont="1" applyFill="1" applyAlignment="1">
      <alignment horizontal="center" vertical="center" wrapText="1"/>
    </xf>
    <xf numFmtId="0" fontId="76" fillId="28" borderId="18" xfId="0" applyFont="1" applyFill="1" applyBorder="1" applyAlignment="1">
      <alignment horizontal="center" vertical="center" wrapText="1"/>
    </xf>
    <xf numFmtId="0" fontId="74" fillId="0" borderId="0" xfId="0" applyFont="1" applyFill="1" applyAlignment="1">
      <alignment vertical="center" wrapText="1"/>
    </xf>
    <xf numFmtId="0" fontId="53" fillId="28" borderId="46" xfId="0" applyFont="1" applyFill="1" applyBorder="1" applyAlignment="1">
      <alignment vertical="center" wrapText="1" readingOrder="2"/>
    </xf>
    <xf numFmtId="0" fontId="57" fillId="28" borderId="41" xfId="0" applyFont="1" applyFill="1" applyBorder="1" applyAlignment="1">
      <alignment vertical="center" wrapText="1" readingOrder="2"/>
    </xf>
    <xf numFmtId="0" fontId="74" fillId="0" borderId="0" xfId="0" applyFont="1" applyFill="1" applyAlignment="1">
      <alignment vertical="center"/>
    </xf>
    <xf numFmtId="0" fontId="75" fillId="0" borderId="0" xfId="0" applyFont="1" applyAlignment="1">
      <alignment vertical="center" wrapText="1"/>
    </xf>
    <xf numFmtId="0" fontId="52" fillId="0" borderId="13" xfId="0" applyFont="1" applyBorder="1" applyAlignment="1">
      <alignment vertical="center" wrapText="1" readingOrder="2"/>
    </xf>
    <xf numFmtId="0" fontId="52" fillId="0" borderId="49" xfId="0" applyFont="1" applyBorder="1" applyAlignment="1">
      <alignment vertical="center" wrapText="1" readingOrder="2"/>
    </xf>
    <xf numFmtId="0" fontId="61" fillId="28" borderId="53" xfId="0" applyFont="1" applyFill="1" applyBorder="1" applyAlignment="1">
      <alignment vertical="center" wrapText="1" readingOrder="1"/>
    </xf>
    <xf numFmtId="0" fontId="61" fillId="28" borderId="54" xfId="0" applyFont="1" applyFill="1" applyBorder="1" applyAlignment="1">
      <alignment horizontal="center" vertical="center" wrapText="1" readingOrder="1"/>
    </xf>
    <xf numFmtId="0" fontId="74" fillId="0" borderId="0" xfId="0" applyFont="1" applyFill="1" applyAlignment="1">
      <alignment wrapText="1"/>
    </xf>
    <xf numFmtId="0" fontId="57" fillId="28" borderId="24" xfId="0" applyFont="1" applyFill="1" applyBorder="1" applyAlignment="1">
      <alignment vertical="center" wrapText="1" readingOrder="1"/>
    </xf>
    <xf numFmtId="0" fontId="61" fillId="28" borderId="0" xfId="0" applyFont="1" applyFill="1" applyBorder="1" applyAlignment="1">
      <alignment vertical="center" wrapText="1" readingOrder="1"/>
    </xf>
    <xf numFmtId="0" fontId="64" fillId="28" borderId="0" xfId="0" applyFont="1" applyFill="1" applyBorder="1" applyAlignment="1">
      <alignment horizontal="center" vertical="center" wrapText="1" readingOrder="2"/>
    </xf>
    <xf numFmtId="0" fontId="57" fillId="28" borderId="8" xfId="0" applyFont="1" applyFill="1" applyBorder="1" applyAlignment="1">
      <alignment vertical="center" wrapText="1" readingOrder="2"/>
    </xf>
    <xf numFmtId="0" fontId="64" fillId="28" borderId="55" xfId="0" applyFont="1" applyFill="1" applyBorder="1" applyAlignment="1">
      <alignment vertical="center" wrapText="1" readingOrder="2"/>
    </xf>
    <xf numFmtId="171" fontId="63" fillId="4" borderId="25" xfId="0" applyNumberFormat="1" applyFont="1" applyFill="1" applyBorder="1" applyAlignment="1">
      <alignment horizontal="center" vertical="center" wrapText="1" readingOrder="2"/>
    </xf>
    <xf numFmtId="0" fontId="57" fillId="28" borderId="55" xfId="0" applyFont="1" applyFill="1" applyBorder="1" applyAlignment="1">
      <alignment vertical="center" wrapText="1" readingOrder="2"/>
    </xf>
    <xf numFmtId="0" fontId="57" fillId="28" borderId="26" xfId="0" applyFont="1" applyFill="1" applyBorder="1" applyAlignment="1">
      <alignment vertical="center" wrapText="1" readingOrder="2"/>
    </xf>
    <xf numFmtId="0" fontId="65" fillId="0" borderId="12" xfId="0" applyFont="1" applyBorder="1" applyAlignment="1">
      <alignment horizontal="left" vertical="center" readingOrder="1"/>
    </xf>
    <xf numFmtId="10" fontId="59" fillId="2" borderId="56" xfId="0" applyNumberFormat="1" applyFont="1" applyFill="1" applyBorder="1" applyAlignment="1">
      <alignment horizontal="center" vertical="center" wrapText="1" readingOrder="1"/>
    </xf>
    <xf numFmtId="0" fontId="0" fillId="4" borderId="5" xfId="0" applyFill="1" applyBorder="1" applyAlignment="1">
      <alignment horizontal="center" vertical="center" wrapText="1"/>
    </xf>
    <xf numFmtId="0" fontId="0" fillId="0" borderId="0" xfId="0" applyAlignment="1">
      <alignment horizontal="center" wrapText="1"/>
    </xf>
    <xf numFmtId="0" fontId="57" fillId="28" borderId="59" xfId="0" applyFont="1" applyFill="1" applyBorder="1" applyAlignment="1">
      <alignment vertical="center" wrapText="1" readingOrder="2"/>
    </xf>
    <xf numFmtId="0" fontId="57" fillId="28" borderId="16" xfId="0" applyFont="1" applyFill="1" applyBorder="1" applyAlignment="1">
      <alignment horizontal="center" vertical="center" wrapText="1" readingOrder="1"/>
    </xf>
    <xf numFmtId="0" fontId="65" fillId="2" borderId="52" xfId="0" applyFont="1" applyFill="1" applyBorder="1" applyAlignment="1">
      <alignment horizontal="center" vertical="center" wrapText="1" readingOrder="1"/>
    </xf>
    <xf numFmtId="0" fontId="65" fillId="2" borderId="11" xfId="0" applyFont="1" applyFill="1" applyBorder="1" applyAlignment="1">
      <alignment horizontal="center" vertical="center" wrapText="1" readingOrder="1"/>
    </xf>
    <xf numFmtId="9" fontId="59" fillId="2" borderId="11" xfId="1" applyNumberFormat="1" applyFont="1" applyFill="1" applyBorder="1" applyAlignment="1">
      <alignment horizontal="center" vertical="center" wrapText="1" readingOrder="1"/>
    </xf>
    <xf numFmtId="0" fontId="63" fillId="2" borderId="11" xfId="0" applyFont="1" applyFill="1" applyBorder="1" applyAlignment="1">
      <alignment horizontal="center" vertical="center" wrapText="1" readingOrder="2"/>
    </xf>
    <xf numFmtId="9" fontId="63" fillId="2" borderId="11" xfId="0" applyNumberFormat="1" applyFont="1" applyFill="1" applyBorder="1" applyAlignment="1">
      <alignment horizontal="center" vertical="center" wrapText="1" readingOrder="2"/>
    </xf>
    <xf numFmtId="0" fontId="63" fillId="2" borderId="61" xfId="0" applyFont="1" applyFill="1" applyBorder="1" applyAlignment="1">
      <alignment horizontal="center" vertical="center" wrapText="1" readingOrder="2"/>
    </xf>
    <xf numFmtId="0" fontId="68" fillId="28" borderId="15" xfId="0" applyFont="1" applyFill="1" applyBorder="1" applyAlignment="1">
      <alignment vertical="center" wrapText="1" readingOrder="1"/>
    </xf>
    <xf numFmtId="0" fontId="68" fillId="28" borderId="63" xfId="0" applyFont="1" applyFill="1" applyBorder="1" applyAlignment="1">
      <alignment horizontal="center" vertical="center" wrapText="1" readingOrder="1"/>
    </xf>
    <xf numFmtId="9" fontId="64" fillId="28" borderId="5" xfId="0" applyNumberFormat="1" applyFont="1" applyFill="1" applyBorder="1" applyAlignment="1">
      <alignment horizontal="center" vertical="center" wrapText="1" readingOrder="2"/>
    </xf>
    <xf numFmtId="0" fontId="57" fillId="28" borderId="16" xfId="0" applyFont="1" applyFill="1" applyBorder="1" applyAlignment="1">
      <alignment horizontal="center" vertical="center" wrapText="1" readingOrder="2"/>
    </xf>
    <xf numFmtId="0" fontId="0" fillId="0" borderId="0" xfId="0" applyFill="1" applyAlignment="1">
      <alignment horizontal="center"/>
    </xf>
    <xf numFmtId="0" fontId="54" fillId="0" borderId="0" xfId="0" applyFont="1" applyAlignment="1">
      <alignment horizontal="center"/>
    </xf>
    <xf numFmtId="0" fontId="77" fillId="28" borderId="44" xfId="0" applyFont="1" applyFill="1" applyBorder="1" applyAlignment="1">
      <alignment horizontal="center" vertical="center" wrapText="1"/>
    </xf>
    <xf numFmtId="0" fontId="77" fillId="28" borderId="22" xfId="0" applyFont="1" applyFill="1" applyBorder="1" applyAlignment="1">
      <alignment horizontal="center" vertical="center" wrapText="1"/>
    </xf>
    <xf numFmtId="9" fontId="63" fillId="2" borderId="11" xfId="1" applyNumberFormat="1" applyFont="1" applyFill="1" applyBorder="1" applyAlignment="1">
      <alignment horizontal="center" vertical="center" wrapText="1" readingOrder="2"/>
    </xf>
    <xf numFmtId="3" fontId="68" fillId="28" borderId="63" xfId="0" applyNumberFormat="1" applyFont="1" applyFill="1" applyBorder="1" applyAlignment="1">
      <alignment horizontal="center" vertical="center" wrapText="1" readingOrder="2"/>
    </xf>
    <xf numFmtId="9" fontId="68" fillId="28" borderId="63" xfId="1" applyNumberFormat="1" applyFont="1" applyFill="1" applyBorder="1" applyAlignment="1">
      <alignment horizontal="center" vertical="center" wrapText="1" readingOrder="2"/>
    </xf>
    <xf numFmtId="0" fontId="57" fillId="28" borderId="59" xfId="0" applyFont="1" applyFill="1" applyBorder="1" applyAlignment="1">
      <alignment horizontal="center" vertical="center" wrapText="1" readingOrder="1"/>
    </xf>
    <xf numFmtId="0" fontId="77" fillId="28" borderId="57" xfId="0" applyFont="1" applyFill="1" applyBorder="1" applyAlignment="1">
      <alignment horizontal="center" vertical="center" wrapText="1"/>
    </xf>
    <xf numFmtId="0" fontId="59" fillId="2" borderId="52" xfId="1219" applyNumberFormat="1" applyFont="1" applyFill="1" applyBorder="1" applyAlignment="1">
      <alignment horizontal="center" vertical="center" wrapText="1" readingOrder="1"/>
    </xf>
    <xf numFmtId="3" fontId="59" fillId="2" borderId="65" xfId="1219" applyNumberFormat="1" applyFont="1" applyFill="1" applyBorder="1" applyAlignment="1">
      <alignment horizontal="center" vertical="center" wrapText="1" readingOrder="1"/>
    </xf>
    <xf numFmtId="3" fontId="59" fillId="2" borderId="52" xfId="1219" applyNumberFormat="1" applyFont="1" applyFill="1" applyBorder="1" applyAlignment="1">
      <alignment horizontal="center" vertical="center" wrapText="1" readingOrder="1"/>
    </xf>
    <xf numFmtId="0" fontId="65" fillId="2" borderId="11" xfId="1219" applyNumberFormat="1" applyFont="1" applyFill="1" applyBorder="1" applyAlignment="1">
      <alignment horizontal="center" vertical="center" wrapText="1" readingOrder="1"/>
    </xf>
    <xf numFmtId="0" fontId="59" fillId="2" borderId="11" xfId="1219" applyNumberFormat="1" applyFont="1" applyFill="1" applyBorder="1" applyAlignment="1">
      <alignment horizontal="center" vertical="center" wrapText="1" readingOrder="1"/>
    </xf>
    <xf numFmtId="3" fontId="59" fillId="2" borderId="44" xfId="1219" applyNumberFormat="1" applyFont="1" applyFill="1" applyBorder="1" applyAlignment="1">
      <alignment horizontal="center" vertical="center" wrapText="1" readingOrder="1"/>
    </xf>
    <xf numFmtId="3" fontId="59" fillId="2" borderId="11" xfId="1219" applyNumberFormat="1" applyFont="1" applyFill="1" applyBorder="1" applyAlignment="1">
      <alignment horizontal="center" vertical="center" wrapText="1" readingOrder="1"/>
    </xf>
    <xf numFmtId="3" fontId="59" fillId="2" borderId="61" xfId="1219" applyNumberFormat="1" applyFont="1" applyFill="1" applyBorder="1" applyAlignment="1">
      <alignment horizontal="center" vertical="center" wrapText="1" readingOrder="1"/>
    </xf>
    <xf numFmtId="0" fontId="59" fillId="2" borderId="60" xfId="1219" applyNumberFormat="1" applyFont="1" applyFill="1" applyBorder="1" applyAlignment="1">
      <alignment horizontal="center" vertical="center" wrapText="1" readingOrder="1"/>
    </xf>
    <xf numFmtId="0" fontId="59" fillId="2" borderId="65" xfId="1219" applyNumberFormat="1" applyFont="1" applyFill="1" applyBorder="1" applyAlignment="1">
      <alignment horizontal="center" vertical="center" wrapText="1" readingOrder="1"/>
    </xf>
    <xf numFmtId="3" fontId="62" fillId="2" borderId="52" xfId="0" applyNumberFormat="1" applyFont="1" applyFill="1" applyBorder="1" applyAlignment="1">
      <alignment horizontal="center" vertical="center" wrapText="1" readingOrder="1"/>
    </xf>
    <xf numFmtId="3" fontId="62" fillId="2" borderId="65" xfId="0" applyNumberFormat="1" applyFont="1" applyFill="1" applyBorder="1" applyAlignment="1">
      <alignment horizontal="center" vertical="center" wrapText="1" readingOrder="1"/>
    </xf>
    <xf numFmtId="0" fontId="59" fillId="2" borderId="66" xfId="1219" applyNumberFormat="1" applyFont="1" applyFill="1" applyBorder="1" applyAlignment="1">
      <alignment horizontal="center" vertical="center" wrapText="1" readingOrder="1"/>
    </xf>
    <xf numFmtId="3" fontId="62" fillId="2" borderId="11" xfId="0" applyNumberFormat="1" applyFont="1" applyFill="1" applyBorder="1" applyAlignment="1">
      <alignment horizontal="center" vertical="center" wrapText="1" readingOrder="1"/>
    </xf>
    <xf numFmtId="3" fontId="59" fillId="2" borderId="16" xfId="1219" applyNumberFormat="1" applyFont="1" applyFill="1" applyBorder="1" applyAlignment="1">
      <alignment horizontal="center" vertical="center" wrapText="1" readingOrder="1"/>
    </xf>
    <xf numFmtId="0" fontId="59" fillId="2" borderId="44" xfId="1219" applyNumberFormat="1" applyFont="1" applyFill="1" applyBorder="1" applyAlignment="1">
      <alignment horizontal="center" vertical="center" wrapText="1" readingOrder="1"/>
    </xf>
    <xf numFmtId="0" fontId="65" fillId="2" borderId="16" xfId="1219" applyNumberFormat="1" applyFont="1" applyFill="1" applyBorder="1" applyAlignment="1">
      <alignment horizontal="center" vertical="center" wrapText="1" readingOrder="1"/>
    </xf>
    <xf numFmtId="0" fontId="57" fillId="28" borderId="19" xfId="0" applyFont="1" applyFill="1" applyBorder="1" applyAlignment="1">
      <alignment horizontal="center" vertical="center" wrapText="1" readingOrder="2"/>
    </xf>
    <xf numFmtId="0" fontId="57" fillId="28" borderId="58" xfId="0" applyFont="1" applyFill="1" applyBorder="1" applyAlignment="1">
      <alignment vertical="center" wrapText="1" readingOrder="1"/>
    </xf>
    <xf numFmtId="0" fontId="68" fillId="28" borderId="12" xfId="0" applyFont="1" applyFill="1" applyBorder="1" applyAlignment="1">
      <alignment horizontal="center" vertical="center" wrapText="1" readingOrder="1"/>
    </xf>
    <xf numFmtId="3" fontId="68" fillId="28" borderId="5" xfId="0" applyNumberFormat="1" applyFont="1" applyFill="1" applyBorder="1" applyAlignment="1">
      <alignment horizontal="center" vertical="center" wrapText="1" readingOrder="2"/>
    </xf>
    <xf numFmtId="0" fontId="61" fillId="28" borderId="17" xfId="0" applyFont="1" applyFill="1" applyBorder="1" applyAlignment="1">
      <alignment horizontal="center" vertical="center" wrapText="1" readingOrder="1"/>
    </xf>
    <xf numFmtId="3" fontId="59" fillId="0" borderId="44" xfId="0" applyNumberFormat="1" applyFont="1" applyFill="1" applyBorder="1" applyAlignment="1" applyProtection="1">
      <alignment horizontal="right" vertical="center" readingOrder="2"/>
    </xf>
    <xf numFmtId="0" fontId="57" fillId="28" borderId="58" xfId="0" applyFont="1" applyFill="1" applyBorder="1" applyAlignment="1">
      <alignment horizontal="center" vertical="center" wrapText="1" readingOrder="1"/>
    </xf>
    <xf numFmtId="0" fontId="57" fillId="28" borderId="59" xfId="0" applyFont="1" applyFill="1" applyBorder="1" applyAlignment="1">
      <alignment horizontal="center" vertical="center" wrapText="1" readingOrder="2"/>
    </xf>
    <xf numFmtId="0" fontId="76" fillId="28" borderId="21" xfId="0" applyFont="1" applyFill="1" applyBorder="1" applyAlignment="1">
      <alignment horizontal="center" vertical="center" wrapText="1"/>
    </xf>
    <xf numFmtId="3" fontId="59" fillId="2" borderId="62" xfId="1219" applyNumberFormat="1" applyFont="1" applyFill="1" applyBorder="1" applyAlignment="1">
      <alignment horizontal="center" vertical="center" wrapText="1" readingOrder="1"/>
    </xf>
    <xf numFmtId="3" fontId="59" fillId="2" borderId="66" xfId="1219" applyNumberFormat="1" applyFont="1" applyFill="1" applyBorder="1" applyAlignment="1">
      <alignment horizontal="center" vertical="center" wrapText="1" readingOrder="1"/>
    </xf>
    <xf numFmtId="9" fontId="0" fillId="0" borderId="0" xfId="0" applyNumberFormat="1"/>
    <xf numFmtId="9" fontId="59" fillId="2" borderId="67" xfId="1" applyNumberFormat="1" applyFont="1" applyFill="1" applyBorder="1" applyAlignment="1">
      <alignment horizontal="center" vertical="center" wrapText="1" readingOrder="1"/>
    </xf>
    <xf numFmtId="9" fontId="59" fillId="2" borderId="68" xfId="1" applyNumberFormat="1" applyFont="1" applyFill="1" applyBorder="1" applyAlignment="1">
      <alignment horizontal="center" vertical="center" wrapText="1" readingOrder="1"/>
    </xf>
    <xf numFmtId="9" fontId="64" fillId="28" borderId="64" xfId="0" applyNumberFormat="1" applyFont="1" applyFill="1" applyBorder="1" applyAlignment="1">
      <alignment horizontal="center" vertical="center" wrapText="1" readingOrder="2"/>
    </xf>
    <xf numFmtId="2" fontId="63" fillId="2" borderId="5" xfId="0" applyNumberFormat="1" applyFont="1" applyFill="1" applyBorder="1" applyAlignment="1" applyProtection="1">
      <alignment horizontal="center" vertical="center" wrapText="1" readingOrder="2"/>
    </xf>
    <xf numFmtId="171" fontId="63" fillId="4" borderId="20" xfId="0" applyNumberFormat="1" applyFont="1" applyFill="1" applyBorder="1" applyAlignment="1">
      <alignment horizontal="center" vertical="center" wrapText="1" readingOrder="2"/>
    </xf>
    <xf numFmtId="4" fontId="63" fillId="2" borderId="20" xfId="0" applyNumberFormat="1" applyFont="1" applyFill="1" applyBorder="1" applyAlignment="1">
      <alignment horizontal="center" vertical="center" wrapText="1" readingOrder="2"/>
    </xf>
    <xf numFmtId="0" fontId="76" fillId="28" borderId="69" xfId="0" applyFont="1" applyFill="1" applyBorder="1" applyAlignment="1">
      <alignment horizontal="center" vertical="center" wrapText="1"/>
    </xf>
    <xf numFmtId="9" fontId="63" fillId="2" borderId="6" xfId="1" applyFont="1" applyFill="1" applyBorder="1" applyAlignment="1" applyProtection="1">
      <alignment horizontal="center" vertical="center" wrapText="1" readingOrder="2"/>
    </xf>
    <xf numFmtId="0" fontId="63" fillId="2" borderId="5" xfId="1" applyNumberFormat="1" applyFont="1" applyFill="1" applyBorder="1" applyAlignment="1" applyProtection="1">
      <alignment horizontal="center" vertical="center" wrapText="1" readingOrder="2"/>
    </xf>
    <xf numFmtId="9" fontId="63" fillId="2" borderId="5" xfId="1" applyFont="1" applyFill="1" applyBorder="1" applyAlignment="1" applyProtection="1">
      <alignment horizontal="center" vertical="center" wrapText="1" readingOrder="2"/>
    </xf>
    <xf numFmtId="9" fontId="63" fillId="2" borderId="15" xfId="1" applyFont="1" applyFill="1" applyBorder="1" applyAlignment="1" applyProtection="1">
      <alignment horizontal="center" vertical="center" wrapText="1" readingOrder="2"/>
    </xf>
    <xf numFmtId="10" fontId="59" fillId="4" borderId="5" xfId="0" applyNumberFormat="1" applyFont="1" applyFill="1" applyBorder="1" applyAlignment="1">
      <alignment horizontal="center" vertical="center" wrapText="1" readingOrder="1"/>
    </xf>
    <xf numFmtId="9" fontId="20" fillId="27" borderId="5" xfId="7" applyNumberFormat="1" applyFont="1" applyFill="1" applyBorder="1" applyAlignment="1" applyProtection="1">
      <alignment horizontal="center" vertical="center" wrapText="1"/>
    </xf>
    <xf numFmtId="9" fontId="20" fillId="27" borderId="5" xfId="307" applyNumberFormat="1" applyFont="1" applyFill="1" applyBorder="1" applyAlignment="1" applyProtection="1">
      <alignment horizontal="center" vertical="center" wrapText="1"/>
    </xf>
    <xf numFmtId="3" fontId="59" fillId="4" borderId="52" xfId="1219" applyNumberFormat="1" applyFont="1" applyFill="1" applyBorder="1" applyAlignment="1">
      <alignment horizontal="center" vertical="center" wrapText="1" readingOrder="1"/>
    </xf>
    <xf numFmtId="3" fontId="65" fillId="2" borderId="70" xfId="0" applyNumberFormat="1" applyFont="1" applyFill="1" applyBorder="1" applyAlignment="1">
      <alignment horizontal="center" vertical="center" wrapText="1" readingOrder="1"/>
    </xf>
    <xf numFmtId="0" fontId="65" fillId="2" borderId="3" xfId="0" applyFont="1" applyFill="1" applyBorder="1" applyAlignment="1">
      <alignment horizontal="center" vertical="center" wrapText="1" readingOrder="2"/>
    </xf>
    <xf numFmtId="0" fontId="74" fillId="0" borderId="0" xfId="0" applyFont="1" applyAlignment="1">
      <alignment horizontal="center" vertical="center"/>
    </xf>
    <xf numFmtId="0" fontId="3" fillId="0" borderId="0" xfId="0" applyFont="1"/>
    <xf numFmtId="0" fontId="3" fillId="0" borderId="0" xfId="0" applyFont="1" applyAlignment="1">
      <alignment horizontal="center"/>
    </xf>
    <xf numFmtId="0" fontId="3" fillId="0" borderId="0" xfId="0" applyFont="1" applyFill="1"/>
    <xf numFmtId="3" fontId="20" fillId="2" borderId="50" xfId="0" applyNumberFormat="1" applyFont="1" applyFill="1" applyBorder="1" applyAlignment="1" applyProtection="1">
      <alignment horizontal="center" vertical="center" wrapText="1" readingOrder="1"/>
    </xf>
    <xf numFmtId="9" fontId="20" fillId="2" borderId="50" xfId="1" applyFont="1" applyFill="1" applyBorder="1" applyAlignment="1" applyProtection="1">
      <alignment horizontal="center" vertical="center" wrapText="1" readingOrder="1"/>
    </xf>
    <xf numFmtId="3" fontId="3" fillId="0" borderId="0" xfId="0" applyNumberFormat="1" applyFont="1"/>
    <xf numFmtId="171" fontId="63" fillId="2" borderId="25" xfId="0" applyNumberFormat="1" applyFont="1" applyFill="1" applyBorder="1" applyAlignment="1">
      <alignment horizontal="center" vertical="center" wrapText="1" readingOrder="2"/>
    </xf>
    <xf numFmtId="171" fontId="63" fillId="4" borderId="19" xfId="0" applyNumberFormat="1" applyFont="1" applyFill="1" applyBorder="1" applyAlignment="1">
      <alignment horizontal="center" vertical="center" wrapText="1" readingOrder="2"/>
    </xf>
    <xf numFmtId="0" fontId="3" fillId="0" borderId="5" xfId="0" applyFont="1" applyBorder="1" applyAlignment="1">
      <alignment horizontal="right" readingOrder="1"/>
    </xf>
    <xf numFmtId="0" fontId="3" fillId="0" borderId="5" xfId="0" applyFont="1" applyFill="1" applyBorder="1" applyAlignment="1">
      <alignment horizontal="right" readingOrder="1"/>
    </xf>
    <xf numFmtId="0" fontId="3" fillId="0" borderId="5" xfId="0" applyFont="1" applyFill="1" applyBorder="1" applyAlignment="1">
      <alignment horizontal="right" readingOrder="2"/>
    </xf>
    <xf numFmtId="0" fontId="60" fillId="0" borderId="45" xfId="0" applyFont="1" applyFill="1" applyBorder="1" applyAlignment="1">
      <alignment horizontal="right" vertical="center" readingOrder="2"/>
    </xf>
    <xf numFmtId="9" fontId="63" fillId="2" borderId="9" xfId="1" applyFont="1" applyFill="1" applyBorder="1" applyAlignment="1" applyProtection="1">
      <alignment horizontal="center" vertical="center" wrapText="1" readingOrder="2"/>
    </xf>
    <xf numFmtId="4" fontId="67" fillId="28" borderId="73" xfId="0" applyNumberFormat="1" applyFont="1" applyFill="1" applyBorder="1" applyAlignment="1">
      <alignment horizontal="center" vertical="center" wrapText="1" readingOrder="1"/>
    </xf>
    <xf numFmtId="0" fontId="64" fillId="28" borderId="72" xfId="0" applyFont="1" applyFill="1" applyBorder="1" applyAlignment="1">
      <alignment horizontal="center" vertical="center" wrapText="1" readingOrder="2"/>
    </xf>
    <xf numFmtId="3" fontId="59" fillId="4" borderId="65" xfId="1219" applyNumberFormat="1" applyFont="1" applyFill="1" applyBorder="1" applyAlignment="1">
      <alignment horizontal="center" vertical="center" wrapText="1" readingOrder="1"/>
    </xf>
    <xf numFmtId="0" fontId="65" fillId="2" borderId="52" xfId="1219" applyNumberFormat="1" applyFont="1" applyFill="1" applyBorder="1" applyAlignment="1">
      <alignment horizontal="center" vertical="center" wrapText="1" readingOrder="1"/>
    </xf>
    <xf numFmtId="0" fontId="65" fillId="4" borderId="11" xfId="1219" applyNumberFormat="1" applyFont="1" applyFill="1" applyBorder="1" applyAlignment="1">
      <alignment horizontal="center" vertical="center" wrapText="1" readingOrder="1"/>
    </xf>
    <xf numFmtId="0" fontId="70" fillId="28" borderId="0" xfId="0" applyFont="1" applyFill="1"/>
    <xf numFmtId="0" fontId="70" fillId="28" borderId="0" xfId="0" applyFont="1" applyFill="1" applyAlignment="1">
      <alignment horizontal="right" vertical="center" readingOrder="2"/>
    </xf>
    <xf numFmtId="0" fontId="76" fillId="28" borderId="74" xfId="0" applyFont="1" applyFill="1" applyBorder="1" applyAlignment="1">
      <alignment horizontal="center" vertical="center" wrapText="1"/>
    </xf>
    <xf numFmtId="3" fontId="59" fillId="4" borderId="11" xfId="1219" applyNumberFormat="1" applyFont="1" applyFill="1" applyBorder="1" applyAlignment="1">
      <alignment horizontal="center" vertical="center" wrapText="1" readingOrder="1"/>
    </xf>
    <xf numFmtId="3" fontId="59" fillId="2" borderId="15" xfId="1219" applyNumberFormat="1" applyFont="1" applyFill="1" applyBorder="1" applyAlignment="1">
      <alignment horizontal="center" vertical="center" wrapText="1" readingOrder="1"/>
    </xf>
    <xf numFmtId="10" fontId="63" fillId="2" borderId="5" xfId="0" applyNumberFormat="1" applyFont="1" applyFill="1" applyBorder="1" applyAlignment="1">
      <alignment horizontal="center" vertical="center" wrapText="1" readingOrder="2"/>
    </xf>
    <xf numFmtId="0" fontId="74" fillId="0" borderId="0" xfId="0" applyFont="1" applyFill="1" applyAlignment="1">
      <alignment horizontal="right" vertical="center" indent="10"/>
    </xf>
    <xf numFmtId="0" fontId="74" fillId="0" borderId="0" xfId="0" applyFont="1" applyAlignment="1">
      <alignment horizontal="right" vertical="center" indent="16"/>
    </xf>
    <xf numFmtId="0" fontId="74" fillId="0" borderId="0" xfId="0" applyFont="1" applyFill="1" applyAlignment="1">
      <alignment horizontal="right" indent="13"/>
    </xf>
    <xf numFmtId="0" fontId="74" fillId="0" borderId="0" xfId="0" applyFont="1" applyFill="1" applyAlignment="1">
      <alignment horizontal="right" vertical="center" indent="12"/>
    </xf>
    <xf numFmtId="0" fontId="74" fillId="0" borderId="0" xfId="0" applyFont="1" applyFill="1" applyAlignment="1">
      <alignment horizontal="right" vertical="center" indent="13"/>
    </xf>
    <xf numFmtId="0" fontId="74" fillId="0" borderId="0" xfId="0" applyFont="1" applyFill="1" applyAlignment="1">
      <alignment horizontal="right" vertical="center" indent="15"/>
    </xf>
    <xf numFmtId="0" fontId="74" fillId="0" borderId="0" xfId="0" applyFont="1" applyFill="1" applyAlignment="1">
      <alignment horizontal="right" vertical="center" indent="16"/>
    </xf>
    <xf numFmtId="0" fontId="74" fillId="0" borderId="0" xfId="0" applyFont="1" applyFill="1" applyAlignment="1">
      <alignment horizontal="right" vertical="center" indent="24"/>
    </xf>
    <xf numFmtId="9" fontId="63" fillId="2" borderId="5" xfId="1" applyNumberFormat="1" applyFont="1" applyFill="1" applyBorder="1" applyAlignment="1">
      <alignment horizontal="center" vertical="center" wrapText="1" readingOrder="2"/>
    </xf>
    <xf numFmtId="9" fontId="59" fillId="2" borderId="5" xfId="1" applyNumberFormat="1" applyFont="1" applyFill="1" applyBorder="1" applyAlignment="1">
      <alignment horizontal="center" vertical="center" wrapText="1" readingOrder="1"/>
    </xf>
    <xf numFmtId="0" fontId="63" fillId="2" borderId="5" xfId="1" applyNumberFormat="1" applyFont="1" applyFill="1" applyBorder="1" applyAlignment="1">
      <alignment horizontal="center" vertical="center" wrapText="1" readingOrder="2"/>
    </xf>
    <xf numFmtId="3" fontId="65" fillId="0" borderId="45" xfId="0" applyNumberFormat="1" applyFont="1" applyFill="1" applyBorder="1" applyAlignment="1" applyProtection="1">
      <alignment horizontal="right" vertical="center" readingOrder="2"/>
    </xf>
    <xf numFmtId="0" fontId="1" fillId="0" borderId="0" xfId="0" applyFont="1" applyAlignment="1">
      <alignment horizontal="right"/>
    </xf>
    <xf numFmtId="4" fontId="1" fillId="0" borderId="0" xfId="0" applyNumberFormat="1" applyFont="1"/>
    <xf numFmtId="4" fontId="59" fillId="2" borderId="22" xfId="0" applyNumberFormat="1" applyFont="1" applyFill="1" applyBorder="1" applyAlignment="1">
      <alignment horizontal="center" vertical="center" wrapText="1" readingOrder="1"/>
    </xf>
    <xf numFmtId="4" fontId="59" fillId="2" borderId="22" xfId="0" applyNumberFormat="1" applyFont="1" applyFill="1" applyBorder="1" applyAlignment="1" applyProtection="1">
      <alignment horizontal="center" vertical="center" wrapText="1" readingOrder="1"/>
    </xf>
    <xf numFmtId="0" fontId="57" fillId="28" borderId="24" xfId="0" applyFont="1" applyFill="1" applyBorder="1" applyAlignment="1">
      <alignment vertical="center" wrapText="1" readingOrder="2"/>
    </xf>
    <xf numFmtId="3" fontId="63" fillId="2" borderId="5" xfId="0" applyNumberFormat="1" applyFont="1" applyFill="1" applyBorder="1" applyAlignment="1" applyProtection="1">
      <alignment horizontal="center" vertical="center" wrapText="1" readingOrder="2"/>
    </xf>
    <xf numFmtId="0" fontId="63" fillId="2" borderId="6" xfId="0" applyFont="1" applyFill="1" applyBorder="1" applyAlignment="1">
      <alignment horizontal="center" vertical="center" wrapText="1" readingOrder="2"/>
    </xf>
    <xf numFmtId="0" fontId="76" fillId="28" borderId="45" xfId="0" applyFont="1" applyFill="1" applyBorder="1" applyAlignment="1">
      <alignment horizontal="center" vertical="center" wrapText="1"/>
    </xf>
    <xf numFmtId="2" fontId="63" fillId="2" borderId="22" xfId="0" applyNumberFormat="1" applyFont="1" applyFill="1" applyBorder="1" applyAlignment="1">
      <alignment horizontal="center" vertical="center" wrapText="1" readingOrder="2"/>
    </xf>
    <xf numFmtId="3" fontId="63" fillId="2" borderId="10" xfId="0" applyNumberFormat="1" applyFont="1" applyFill="1" applyBorder="1" applyAlignment="1">
      <alignment horizontal="center" vertical="center" wrapText="1" readingOrder="2"/>
    </xf>
    <xf numFmtId="4" fontId="63" fillId="2" borderId="19" xfId="0" applyNumberFormat="1" applyFont="1" applyFill="1" applyBorder="1" applyAlignment="1">
      <alignment horizontal="center" vertical="center" wrapText="1" readingOrder="2"/>
    </xf>
    <xf numFmtId="0" fontId="77" fillId="28" borderId="75" xfId="0" applyFont="1" applyFill="1" applyBorder="1" applyAlignment="1">
      <alignment horizontal="center" vertical="center" wrapText="1"/>
    </xf>
    <xf numFmtId="0" fontId="77" fillId="28" borderId="21" xfId="0" applyFont="1" applyFill="1" applyBorder="1" applyAlignment="1">
      <alignment horizontal="center" vertical="center" wrapText="1"/>
    </xf>
    <xf numFmtId="10" fontId="63" fillId="2" borderId="22" xfId="0" applyNumberFormat="1" applyFont="1" applyFill="1" applyBorder="1" applyAlignment="1">
      <alignment horizontal="center" vertical="center" wrapText="1" readingOrder="2"/>
    </xf>
    <xf numFmtId="0" fontId="67" fillId="28" borderId="9" xfId="0" applyFont="1" applyFill="1" applyBorder="1" applyAlignment="1">
      <alignment horizontal="center" vertical="center" wrapText="1" readingOrder="1"/>
    </xf>
    <xf numFmtId="10" fontId="0" fillId="0" borderId="0" xfId="0" applyNumberFormat="1"/>
    <xf numFmtId="3" fontId="59" fillId="2" borderId="77" xfId="1219" applyNumberFormat="1" applyFont="1" applyFill="1" applyBorder="1" applyAlignment="1">
      <alignment horizontal="center" vertical="center" wrapText="1" readingOrder="1"/>
    </xf>
    <xf numFmtId="3" fontId="59" fillId="2" borderId="78" xfId="1219" applyNumberFormat="1" applyFont="1" applyFill="1" applyBorder="1" applyAlignment="1">
      <alignment horizontal="center" vertical="center" wrapText="1" readingOrder="1"/>
    </xf>
    <xf numFmtId="0" fontId="78" fillId="0" borderId="0" xfId="0" applyFont="1"/>
    <xf numFmtId="9" fontId="63" fillId="2" borderId="6" xfId="1" applyNumberFormat="1" applyFont="1" applyFill="1" applyBorder="1" applyAlignment="1">
      <alignment horizontal="center" vertical="center" wrapText="1" readingOrder="2"/>
    </xf>
    <xf numFmtId="3" fontId="59" fillId="2" borderId="60" xfId="1219" applyNumberFormat="1" applyFont="1" applyFill="1" applyBorder="1" applyAlignment="1">
      <alignment horizontal="center" vertical="center" wrapText="1" readingOrder="1"/>
    </xf>
    <xf numFmtId="172" fontId="78" fillId="28" borderId="64" xfId="1277" applyNumberFormat="1" applyFont="1" applyFill="1" applyBorder="1" applyAlignment="1">
      <alignment horizontal="center" vertical="center" wrapText="1" readingOrder="1"/>
    </xf>
    <xf numFmtId="0" fontId="65" fillId="2" borderId="8" xfId="0" applyFont="1" applyFill="1" applyBorder="1" applyAlignment="1">
      <alignment horizontal="center" vertical="center" wrapText="1" readingOrder="1"/>
    </xf>
    <xf numFmtId="171" fontId="63" fillId="2" borderId="19" xfId="0" applyNumberFormat="1" applyFont="1" applyFill="1" applyBorder="1" applyAlignment="1">
      <alignment horizontal="center" vertical="center" wrapText="1" readingOrder="2"/>
    </xf>
    <xf numFmtId="171" fontId="63" fillId="4" borderId="16" xfId="0" applyNumberFormat="1" applyFont="1" applyFill="1" applyBorder="1" applyAlignment="1">
      <alignment horizontal="center" vertical="center" wrapText="1" readingOrder="2"/>
    </xf>
    <xf numFmtId="0" fontId="0" fillId="4" borderId="22" xfId="0" applyFill="1" applyBorder="1" applyAlignment="1">
      <alignment horizontal="center" vertical="center" wrapText="1"/>
    </xf>
    <xf numFmtId="9" fontId="59" fillId="2" borderId="11" xfId="1" applyNumberFormat="1" applyFont="1" applyFill="1" applyBorder="1" applyAlignment="1">
      <alignment horizontal="center" vertical="center" wrapText="1" readingOrder="2"/>
    </xf>
    <xf numFmtId="0" fontId="59" fillId="2" borderId="11" xfId="1" applyNumberFormat="1" applyFont="1" applyFill="1" applyBorder="1" applyAlignment="1">
      <alignment horizontal="center" vertical="center" wrapText="1" readingOrder="2"/>
    </xf>
    <xf numFmtId="3" fontId="59" fillId="2" borderId="11" xfId="0" applyNumberFormat="1" applyFont="1" applyFill="1" applyBorder="1" applyAlignment="1">
      <alignment horizontal="center" vertical="center" wrapText="1" readingOrder="2"/>
    </xf>
    <xf numFmtId="0" fontId="59" fillId="2" borderId="11" xfId="0" applyFont="1" applyFill="1" applyBorder="1" applyAlignment="1">
      <alignment horizontal="center" vertical="center" wrapText="1" readingOrder="2"/>
    </xf>
    <xf numFmtId="9" fontId="59" fillId="2" borderId="11" xfId="0" applyNumberFormat="1" applyFont="1" applyFill="1" applyBorder="1" applyAlignment="1">
      <alignment horizontal="center" vertical="center" wrapText="1" readingOrder="2"/>
    </xf>
    <xf numFmtId="9" fontId="63" fillId="2" borderId="5" xfId="1" applyFont="1" applyFill="1" applyBorder="1" applyAlignment="1">
      <alignment horizontal="center" vertical="center" wrapText="1" readingOrder="2"/>
    </xf>
    <xf numFmtId="9" fontId="63" fillId="2" borderId="22" xfId="1" applyFont="1" applyFill="1" applyBorder="1" applyAlignment="1">
      <alignment horizontal="center" vertical="center" wrapText="1" readingOrder="2"/>
    </xf>
    <xf numFmtId="9" fontId="0" fillId="0" borderId="0" xfId="1" applyFont="1"/>
    <xf numFmtId="10" fontId="59" fillId="2" borderId="16" xfId="0" applyNumberFormat="1" applyFont="1" applyFill="1" applyBorder="1" applyAlignment="1">
      <alignment horizontal="center" vertical="center" wrapText="1" readingOrder="1"/>
    </xf>
    <xf numFmtId="3" fontId="59" fillId="2" borderId="45" xfId="1219" applyNumberFormat="1" applyFont="1" applyFill="1" applyBorder="1" applyAlignment="1">
      <alignment horizontal="center" vertical="center" wrapText="1" readingOrder="1"/>
    </xf>
    <xf numFmtId="0" fontId="59" fillId="2" borderId="8" xfId="1219" applyNumberFormat="1" applyFont="1" applyFill="1" applyBorder="1" applyAlignment="1">
      <alignment horizontal="center" vertical="center" wrapText="1" readingOrder="1"/>
    </xf>
    <xf numFmtId="3" fontId="59" fillId="2" borderId="8" xfId="1219" applyNumberFormat="1" applyFont="1" applyFill="1" applyBorder="1" applyAlignment="1">
      <alignment horizontal="center" vertical="center" wrapText="1" readingOrder="1"/>
    </xf>
    <xf numFmtId="0" fontId="65" fillId="2" borderId="76" xfId="1219" applyNumberFormat="1" applyFont="1" applyFill="1" applyBorder="1" applyAlignment="1">
      <alignment horizontal="center" vertical="center" wrapText="1" readingOrder="1"/>
    </xf>
    <xf numFmtId="0" fontId="65" fillId="4" borderId="16" xfId="1219" applyNumberFormat="1" applyFont="1" applyFill="1" applyBorder="1" applyAlignment="1">
      <alignment horizontal="center" vertical="center" wrapText="1" readingOrder="1"/>
    </xf>
    <xf numFmtId="9" fontId="59" fillId="2" borderId="15" xfId="1" applyNumberFormat="1" applyFont="1" applyFill="1" applyBorder="1" applyAlignment="1">
      <alignment horizontal="center" vertical="center" wrapText="1" readingOrder="1"/>
    </xf>
    <xf numFmtId="10" fontId="59" fillId="4" borderId="9" xfId="0" applyNumberFormat="1" applyFont="1" applyFill="1" applyBorder="1" applyAlignment="1">
      <alignment horizontal="center" vertical="center" wrapText="1" readingOrder="1"/>
    </xf>
    <xf numFmtId="0" fontId="77" fillId="28" borderId="79" xfId="0" applyFont="1" applyFill="1" applyBorder="1" applyAlignment="1">
      <alignment horizontal="center" vertical="center" wrapText="1"/>
    </xf>
    <xf numFmtId="0" fontId="77" fillId="28" borderId="80" xfId="0" applyFont="1" applyFill="1" applyBorder="1" applyAlignment="1">
      <alignment horizontal="center" vertical="center" wrapText="1"/>
    </xf>
    <xf numFmtId="3" fontId="63" fillId="2" borderId="50" xfId="0" applyNumberFormat="1" applyFont="1" applyFill="1" applyBorder="1" applyAlignment="1" applyProtection="1">
      <alignment horizontal="center" vertical="center" wrapText="1" readingOrder="2"/>
    </xf>
    <xf numFmtId="3" fontId="63" fillId="2" borderId="81" xfId="0" applyNumberFormat="1" applyFont="1" applyFill="1" applyBorder="1" applyAlignment="1" applyProtection="1">
      <alignment horizontal="center" vertical="center" wrapText="1" readingOrder="2"/>
    </xf>
    <xf numFmtId="0" fontId="68" fillId="28" borderId="15" xfId="0" applyFont="1" applyFill="1" applyBorder="1" applyAlignment="1">
      <alignment horizontal="center" vertical="center" wrapText="1" readingOrder="1"/>
    </xf>
    <xf numFmtId="0" fontId="68" fillId="28" borderId="5" xfId="0" applyFont="1" applyFill="1" applyBorder="1" applyAlignment="1">
      <alignment horizontal="center" vertical="center" wrapText="1" readingOrder="1"/>
    </xf>
    <xf numFmtId="9" fontId="68" fillId="28" borderId="5" xfId="1" applyNumberFormat="1" applyFont="1" applyFill="1" applyBorder="1" applyAlignment="1">
      <alignment horizontal="center" vertical="center" wrapText="1" readingOrder="2"/>
    </xf>
    <xf numFmtId="9" fontId="63" fillId="2" borderId="6" xfId="1" applyFont="1" applyFill="1" applyBorder="1" applyAlignment="1">
      <alignment horizontal="center" vertical="center" wrapText="1" readingOrder="2"/>
    </xf>
    <xf numFmtId="4" fontId="58" fillId="2" borderId="9" xfId="0" applyNumberFormat="1" applyFont="1" applyFill="1" applyBorder="1" applyAlignment="1">
      <alignment horizontal="center" vertical="center" wrapText="1" readingOrder="1"/>
    </xf>
    <xf numFmtId="2" fontId="63" fillId="2" borderId="47" xfId="0" applyNumberFormat="1" applyFont="1" applyFill="1" applyBorder="1" applyAlignment="1">
      <alignment horizontal="center" vertical="center" wrapText="1" readingOrder="2"/>
    </xf>
    <xf numFmtId="4" fontId="58" fillId="2" borderId="47" xfId="0" applyNumberFormat="1" applyFont="1" applyFill="1" applyBorder="1" applyAlignment="1">
      <alignment horizontal="center" vertical="center" wrapText="1" readingOrder="1"/>
    </xf>
    <xf numFmtId="4" fontId="59" fillId="4" borderId="9" xfId="0" applyNumberFormat="1" applyFont="1" applyFill="1" applyBorder="1" applyAlignment="1" applyProtection="1">
      <alignment horizontal="center" vertical="center" wrapText="1" readingOrder="1"/>
    </xf>
    <xf numFmtId="2" fontId="63" fillId="2" borderId="9" xfId="0" applyNumberFormat="1" applyFont="1" applyFill="1" applyBorder="1" applyAlignment="1" applyProtection="1">
      <alignment horizontal="center" vertical="center" wrapText="1" readingOrder="2"/>
    </xf>
    <xf numFmtId="10" fontId="63" fillId="2" borderId="9" xfId="0" applyNumberFormat="1" applyFont="1" applyFill="1" applyBorder="1" applyAlignment="1">
      <alignment horizontal="center" vertical="center" wrapText="1" readingOrder="2"/>
    </xf>
    <xf numFmtId="10" fontId="63" fillId="2" borderId="6" xfId="0" applyNumberFormat="1" applyFont="1" applyFill="1" applyBorder="1" applyAlignment="1">
      <alignment horizontal="center" vertical="center" wrapText="1" readingOrder="2"/>
    </xf>
    <xf numFmtId="0" fontId="65" fillId="2" borderId="19" xfId="0" applyFont="1" applyFill="1" applyBorder="1" applyAlignment="1">
      <alignment horizontal="center" vertical="center" wrapText="1" readingOrder="1"/>
    </xf>
    <xf numFmtId="0" fontId="67" fillId="28" borderId="71" xfId="0" applyFont="1" applyFill="1" applyBorder="1" applyAlignment="1">
      <alignment horizontal="center" vertical="center" wrapText="1" readingOrder="1"/>
    </xf>
    <xf numFmtId="0" fontId="63" fillId="2" borderId="5" xfId="0" applyNumberFormat="1" applyFont="1" applyFill="1" applyBorder="1" applyAlignment="1">
      <alignment horizontal="center" vertical="center" wrapText="1" readingOrder="2"/>
    </xf>
    <xf numFmtId="0" fontId="65" fillId="2" borderId="75" xfId="1219" applyNumberFormat="1" applyFont="1" applyFill="1" applyBorder="1" applyAlignment="1">
      <alignment horizontal="center" vertical="center" wrapText="1" readingOrder="1"/>
    </xf>
    <xf numFmtId="0" fontId="59" fillId="2" borderId="16" xfId="1219" applyNumberFormat="1" applyFont="1" applyFill="1" applyBorder="1" applyAlignment="1">
      <alignment horizontal="center" vertical="center" wrapText="1" readingOrder="1"/>
    </xf>
    <xf numFmtId="0" fontId="57" fillId="28" borderId="52" xfId="0" applyFont="1" applyFill="1" applyBorder="1" applyAlignment="1">
      <alignment horizontal="center" vertical="center" wrapText="1" readingOrder="2"/>
    </xf>
    <xf numFmtId="2" fontId="63" fillId="2" borderId="48" xfId="0" applyNumberFormat="1" applyFont="1" applyFill="1" applyBorder="1" applyAlignment="1">
      <alignment horizontal="center" vertical="center" wrapText="1" readingOrder="2"/>
    </xf>
    <xf numFmtId="4" fontId="63" fillId="4" borderId="19" xfId="0" applyNumberFormat="1" applyFont="1" applyFill="1" applyBorder="1" applyAlignment="1">
      <alignment horizontal="center" vertical="center" wrapText="1" readingOrder="2"/>
    </xf>
    <xf numFmtId="3" fontId="63" fillId="2" borderId="14" xfId="0" applyNumberFormat="1" applyFont="1" applyFill="1" applyBorder="1" applyAlignment="1" applyProtection="1">
      <alignment horizontal="center" vertical="center" wrapText="1" readingOrder="2"/>
    </xf>
    <xf numFmtId="9" fontId="63" fillId="2" borderId="15" xfId="1" applyNumberFormat="1" applyFont="1" applyFill="1" applyBorder="1" applyAlignment="1">
      <alignment horizontal="center" vertical="center" wrapText="1" readingOrder="2"/>
    </xf>
    <xf numFmtId="9" fontId="63" fillId="2" borderId="9" xfId="1" applyNumberFormat="1" applyFont="1" applyFill="1" applyBorder="1" applyAlignment="1">
      <alignment horizontal="center" vertical="center" wrapText="1" readingOrder="2"/>
    </xf>
    <xf numFmtId="0" fontId="63" fillId="2" borderId="15" xfId="0" applyFont="1" applyFill="1" applyBorder="1" applyAlignment="1">
      <alignment horizontal="center" vertical="center" wrapText="1" readingOrder="2"/>
    </xf>
    <xf numFmtId="10" fontId="59" fillId="2" borderId="6" xfId="0" applyNumberFormat="1" applyFont="1" applyFill="1" applyBorder="1" applyAlignment="1">
      <alignment horizontal="center" vertical="center" wrapText="1" readingOrder="1"/>
    </xf>
    <xf numFmtId="10" fontId="59" fillId="4" borderId="6" xfId="0" applyNumberFormat="1" applyFont="1" applyFill="1" applyBorder="1" applyAlignment="1">
      <alignment horizontal="center" vertical="center" wrapText="1" readingOrder="1"/>
    </xf>
    <xf numFmtId="0" fontId="77" fillId="28" borderId="83" xfId="0" applyFont="1" applyFill="1" applyBorder="1" applyAlignment="1">
      <alignment horizontal="center" vertical="center" wrapText="1"/>
    </xf>
    <xf numFmtId="10" fontId="59" fillId="2" borderId="76" xfId="0" applyNumberFormat="1" applyFont="1" applyFill="1" applyBorder="1" applyAlignment="1">
      <alignment horizontal="center" vertical="center" wrapText="1" readingOrder="1"/>
    </xf>
    <xf numFmtId="0" fontId="63" fillId="2" borderId="10" xfId="0" applyFont="1" applyFill="1" applyBorder="1" applyAlignment="1">
      <alignment horizontal="center" vertical="center" wrapText="1" readingOrder="2"/>
    </xf>
    <xf numFmtId="0" fontId="65" fillId="2" borderId="82" xfId="0" applyFont="1" applyFill="1" applyBorder="1" applyAlignment="1">
      <alignment horizontal="center" vertical="center" wrapText="1" readingOrder="2"/>
    </xf>
    <xf numFmtId="10" fontId="63" fillId="2" borderId="6" xfId="1" applyNumberFormat="1" applyFont="1" applyFill="1" applyBorder="1" applyAlignment="1">
      <alignment horizontal="center" vertical="center" wrapText="1" readingOrder="2"/>
    </xf>
    <xf numFmtId="3" fontId="67" fillId="28" borderId="15" xfId="0" applyNumberFormat="1" applyFont="1" applyFill="1" applyBorder="1" applyAlignment="1">
      <alignment horizontal="center" vertical="center" wrapText="1" readingOrder="2"/>
    </xf>
    <xf numFmtId="9" fontId="63" fillId="2" borderId="61" xfId="1" applyNumberFormat="1" applyFont="1" applyFill="1" applyBorder="1" applyAlignment="1">
      <alignment horizontal="center" vertical="center" wrapText="1" readingOrder="2"/>
    </xf>
    <xf numFmtId="0" fontId="63" fillId="2" borderId="8" xfId="0" applyFont="1" applyFill="1" applyBorder="1" applyAlignment="1">
      <alignment horizontal="center" vertical="center" wrapText="1" readingOrder="2"/>
    </xf>
    <xf numFmtId="9" fontId="63" fillId="2" borderId="8" xfId="1" applyNumberFormat="1" applyFont="1" applyFill="1" applyBorder="1" applyAlignment="1">
      <alignment horizontal="center" vertical="center" wrapText="1" readingOrder="2"/>
    </xf>
    <xf numFmtId="9" fontId="76" fillId="28" borderId="21" xfId="1" applyFont="1" applyFill="1" applyBorder="1" applyAlignment="1">
      <alignment horizontal="center" vertical="center" wrapText="1"/>
    </xf>
    <xf numFmtId="10" fontId="59" fillId="2" borderId="22" xfId="0" applyNumberFormat="1" applyFont="1" applyFill="1" applyBorder="1" applyAlignment="1">
      <alignment horizontal="center" vertical="center" wrapText="1" readingOrder="1"/>
    </xf>
    <xf numFmtId="171" fontId="63" fillId="2" borderId="20" xfId="0" applyNumberFormat="1" applyFont="1" applyFill="1" applyBorder="1" applyAlignment="1">
      <alignment horizontal="center" vertical="center" wrapText="1" readingOrder="2"/>
    </xf>
    <xf numFmtId="9" fontId="20" fillId="27" borderId="9" xfId="1" applyNumberFormat="1" applyFont="1" applyFill="1" applyBorder="1" applyAlignment="1" applyProtection="1">
      <alignment horizontal="center" vertical="center" wrapText="1"/>
    </xf>
    <xf numFmtId="0" fontId="79" fillId="0" borderId="0" xfId="0" applyFont="1"/>
    <xf numFmtId="0" fontId="79" fillId="28" borderId="44" xfId="0" applyFont="1" applyFill="1" applyBorder="1" applyAlignment="1">
      <alignment horizontal="center" vertical="center" wrapText="1" readingOrder="1"/>
    </xf>
    <xf numFmtId="1" fontId="79" fillId="28" borderId="22" xfId="1277" applyNumberFormat="1" applyFont="1" applyFill="1" applyBorder="1" applyAlignment="1">
      <alignment horizontal="center" vertical="center" wrapText="1" readingOrder="1"/>
    </xf>
    <xf numFmtId="9" fontId="79" fillId="28" borderId="22" xfId="1" applyFont="1" applyFill="1" applyBorder="1" applyAlignment="1">
      <alignment horizontal="center" vertical="center" wrapText="1" readingOrder="1"/>
    </xf>
    <xf numFmtId="9" fontId="79" fillId="28" borderId="22" xfId="1" applyFont="1" applyFill="1" applyBorder="1" applyAlignment="1">
      <alignment horizontal="center" vertical="center" wrapText="1" readingOrder="2"/>
    </xf>
    <xf numFmtId="9" fontId="79" fillId="28" borderId="44" xfId="1" applyFont="1" applyFill="1" applyBorder="1" applyAlignment="1">
      <alignment horizontal="center" vertical="center" wrapText="1" readingOrder="2"/>
    </xf>
    <xf numFmtId="0" fontId="79" fillId="0" borderId="0" xfId="0" applyFont="1" applyFill="1"/>
    <xf numFmtId="9" fontId="59" fillId="2" borderId="6" xfId="1" applyFont="1" applyFill="1" applyBorder="1" applyAlignment="1" applyProtection="1">
      <alignment horizontal="center" vertical="center" wrapText="1" readingOrder="1"/>
    </xf>
    <xf numFmtId="9" fontId="63" fillId="2" borderId="6" xfId="0" applyNumberFormat="1" applyFont="1" applyFill="1" applyBorder="1" applyAlignment="1">
      <alignment horizontal="center" vertical="center" wrapText="1" readingOrder="2"/>
    </xf>
    <xf numFmtId="9" fontId="63" fillId="2" borderId="15" xfId="0" applyNumberFormat="1" applyFont="1" applyFill="1" applyBorder="1" applyAlignment="1">
      <alignment horizontal="center" vertical="center" wrapText="1" readingOrder="2"/>
    </xf>
    <xf numFmtId="0" fontId="63" fillId="2" borderId="6" xfId="1" applyNumberFormat="1" applyFont="1" applyFill="1" applyBorder="1" applyAlignment="1" applyProtection="1">
      <alignment horizontal="center" vertical="center" wrapText="1" readingOrder="2"/>
    </xf>
    <xf numFmtId="4" fontId="59" fillId="4" borderId="22" xfId="0" applyNumberFormat="1" applyFont="1" applyFill="1" applyBorder="1" applyAlignment="1" applyProtection="1">
      <alignment horizontal="center" vertical="center" wrapText="1" readingOrder="1"/>
    </xf>
    <xf numFmtId="2" fontId="63" fillId="2" borderId="22" xfId="0" applyNumberFormat="1" applyFont="1" applyFill="1" applyBorder="1" applyAlignment="1" applyProtection="1">
      <alignment horizontal="center" vertical="center" wrapText="1" readingOrder="2"/>
    </xf>
    <xf numFmtId="2" fontId="63" fillId="2" borderId="6" xfId="0" applyNumberFormat="1" applyFont="1" applyFill="1" applyBorder="1" applyAlignment="1">
      <alignment horizontal="center" vertical="center" wrapText="1" readingOrder="2"/>
    </xf>
    <xf numFmtId="0" fontId="80" fillId="28" borderId="55" xfId="0" applyFont="1" applyFill="1" applyBorder="1" applyAlignment="1">
      <alignment horizontal="center" vertical="center" wrapText="1" readingOrder="2"/>
    </xf>
    <xf numFmtId="0" fontId="80" fillId="28" borderId="22" xfId="0" applyFont="1" applyFill="1" applyBorder="1" applyAlignment="1">
      <alignment horizontal="center" vertical="center" wrapText="1" readingOrder="1"/>
    </xf>
    <xf numFmtId="3" fontId="80" fillId="28" borderId="22" xfId="0" applyNumberFormat="1" applyFont="1" applyFill="1" applyBorder="1" applyAlignment="1">
      <alignment horizontal="center" vertical="center" wrapText="1" readingOrder="2"/>
    </xf>
    <xf numFmtId="0" fontId="80" fillId="0" borderId="0" xfId="0" applyFont="1"/>
    <xf numFmtId="1" fontId="63" fillId="2" borderId="10" xfId="0" applyNumberFormat="1" applyFont="1" applyFill="1" applyBorder="1" applyAlignment="1">
      <alignment horizontal="center" vertical="center" wrapText="1" readingOrder="2"/>
    </xf>
    <xf numFmtId="0" fontId="65" fillId="4" borderId="75" xfId="1219" applyNumberFormat="1" applyFont="1" applyFill="1" applyBorder="1" applyAlignment="1">
      <alignment horizontal="center" vertical="center" wrapText="1" readingOrder="1"/>
    </xf>
    <xf numFmtId="3" fontId="59" fillId="4" borderId="44" xfId="1219" applyNumberFormat="1" applyFont="1" applyFill="1" applyBorder="1" applyAlignment="1">
      <alignment horizontal="center" vertical="center" wrapText="1" readingOrder="1"/>
    </xf>
    <xf numFmtId="3" fontId="59" fillId="4" borderId="16" xfId="1219" applyNumberFormat="1" applyFont="1" applyFill="1" applyBorder="1" applyAlignment="1">
      <alignment horizontal="center" vertical="center" wrapText="1" readingOrder="1"/>
    </xf>
    <xf numFmtId="3" fontId="59" fillId="4" borderId="60" xfId="1219" applyNumberFormat="1" applyFont="1" applyFill="1" applyBorder="1" applyAlignment="1">
      <alignment horizontal="center" vertical="center" wrapText="1" readingOrder="1"/>
    </xf>
    <xf numFmtId="3" fontId="62" fillId="2" borderId="16" xfId="0" applyNumberFormat="1" applyFont="1" applyFill="1" applyBorder="1" applyAlignment="1">
      <alignment horizontal="center" vertical="center" wrapText="1" readingOrder="1"/>
    </xf>
    <xf numFmtId="3" fontId="22" fillId="2" borderId="52" xfId="0" applyNumberFormat="1" applyFont="1" applyFill="1" applyBorder="1" applyAlignment="1">
      <alignment horizontal="center" vertical="center" wrapText="1" readingOrder="1"/>
    </xf>
    <xf numFmtId="0" fontId="59" fillId="2" borderId="62" xfId="1219" applyNumberFormat="1" applyFont="1" applyFill="1" applyBorder="1" applyAlignment="1">
      <alignment horizontal="center" vertical="center" wrapText="1" readingOrder="1"/>
    </xf>
    <xf numFmtId="3" fontId="22" fillId="2" borderId="65" xfId="0" applyNumberFormat="1" applyFont="1" applyFill="1" applyBorder="1" applyAlignment="1">
      <alignment horizontal="center" vertical="center" wrapText="1" readingOrder="1"/>
    </xf>
    <xf numFmtId="3" fontId="22" fillId="2" borderId="65" xfId="0" applyNumberFormat="1" applyFont="1" applyFill="1" applyBorder="1" applyAlignment="1" applyProtection="1">
      <alignment horizontal="center" vertical="center" wrapText="1" readingOrder="1"/>
    </xf>
    <xf numFmtId="3" fontId="59" fillId="2" borderId="0" xfId="1219" applyNumberFormat="1" applyFont="1" applyFill="1" applyBorder="1" applyAlignment="1">
      <alignment horizontal="center" vertical="center" wrapText="1" readingOrder="1"/>
    </xf>
    <xf numFmtId="172" fontId="80" fillId="28" borderId="64" xfId="1277" applyNumberFormat="1" applyFont="1" applyFill="1" applyBorder="1" applyAlignment="1">
      <alignment horizontal="center" vertical="center" wrapText="1" readingOrder="1"/>
    </xf>
    <xf numFmtId="3" fontId="58" fillId="2" borderId="11" xfId="0" applyNumberFormat="1" applyFont="1" applyFill="1" applyBorder="1" applyAlignment="1">
      <alignment horizontal="center" vertical="center" wrapText="1" readingOrder="2"/>
    </xf>
    <xf numFmtId="0" fontId="60" fillId="0" borderId="51" xfId="2" applyFont="1" applyFill="1" applyBorder="1" applyAlignment="1">
      <alignment horizontal="right" vertical="center" wrapText="1" readingOrder="2"/>
    </xf>
    <xf numFmtId="0" fontId="60" fillId="0" borderId="51" xfId="2" applyFont="1" applyFill="1" applyBorder="1" applyAlignment="1">
      <alignment horizontal="left" vertical="center" wrapText="1" readingOrder="1"/>
    </xf>
    <xf numFmtId="0" fontId="60" fillId="4" borderId="0" xfId="2" applyFont="1" applyFill="1" applyBorder="1" applyAlignment="1">
      <alignment horizontal="right" vertical="center" wrapText="1" readingOrder="2"/>
    </xf>
    <xf numFmtId="0" fontId="60" fillId="4" borderId="0" xfId="2" applyFont="1" applyFill="1" applyBorder="1" applyAlignment="1">
      <alignment horizontal="left" vertical="center" wrapText="1" readingOrder="1"/>
    </xf>
    <xf numFmtId="0" fontId="60" fillId="0" borderId="0" xfId="2" applyFont="1" applyFill="1" applyBorder="1" applyAlignment="1">
      <alignment horizontal="right" vertical="center" wrapText="1" readingOrder="2"/>
    </xf>
    <xf numFmtId="0" fontId="60" fillId="0" borderId="0" xfId="2" applyFont="1" applyFill="1" applyBorder="1" applyAlignment="1">
      <alignment horizontal="left" vertical="center" wrapText="1" readingOrder="1"/>
    </xf>
    <xf numFmtId="0" fontId="70" fillId="28" borderId="0" xfId="0" applyFont="1" applyFill="1" applyAlignment="1">
      <alignment horizontal="center" vertical="center" wrapText="1" readingOrder="2"/>
    </xf>
    <xf numFmtId="0" fontId="60" fillId="0" borderId="39" xfId="2" applyFont="1" applyBorder="1" applyAlignment="1">
      <alignment horizontal="right" vertical="center" wrapText="1" readingOrder="2"/>
    </xf>
    <xf numFmtId="0" fontId="60" fillId="0" borderId="40" xfId="2" applyFont="1" applyBorder="1" applyAlignment="1">
      <alignment horizontal="right" vertical="center" wrapText="1" readingOrder="2"/>
    </xf>
    <xf numFmtId="0" fontId="60" fillId="0" borderId="38" xfId="2" applyFont="1" applyBorder="1" applyAlignment="1">
      <alignment horizontal="right" vertical="center" wrapText="1" readingOrder="2"/>
    </xf>
    <xf numFmtId="0" fontId="60" fillId="0" borderId="39" xfId="2" applyFont="1" applyBorder="1" applyAlignment="1">
      <alignment horizontal="left" vertical="center" wrapText="1" readingOrder="1"/>
    </xf>
    <xf numFmtId="0" fontId="60" fillId="0" borderId="40" xfId="2" applyFont="1" applyBorder="1" applyAlignment="1">
      <alignment horizontal="left" vertical="center" wrapText="1" readingOrder="1"/>
    </xf>
    <xf numFmtId="0" fontId="60" fillId="0" borderId="38" xfId="2" applyFont="1" applyBorder="1" applyAlignment="1">
      <alignment horizontal="left" vertical="center" wrapText="1" readingOrder="1"/>
    </xf>
  </cellXfs>
  <cellStyles count="1278">
    <cellStyle name="20% - Accent1 2" xfId="24" xr:uid="{00000000-0005-0000-0000-000000000000}"/>
    <cellStyle name="20% - Accent1 3" xfId="27" xr:uid="{00000000-0005-0000-0000-000001000000}"/>
    <cellStyle name="20% - Accent1 4" xfId="30" xr:uid="{00000000-0005-0000-0000-000002000000}"/>
    <cellStyle name="20% - Accent1 5" xfId="34" xr:uid="{00000000-0005-0000-0000-000003000000}"/>
    <cellStyle name="20% - Accent1 6" xfId="32" xr:uid="{00000000-0005-0000-0000-000004000000}"/>
    <cellStyle name="20% - Accent2 2" xfId="29" xr:uid="{00000000-0005-0000-0000-000005000000}"/>
    <cellStyle name="20% - Accent2 3" xfId="25" xr:uid="{00000000-0005-0000-0000-000006000000}"/>
    <cellStyle name="20% - Accent2 4" xfId="28" xr:uid="{00000000-0005-0000-0000-000007000000}"/>
    <cellStyle name="20% - Accent2 5" xfId="31" xr:uid="{00000000-0005-0000-0000-000008000000}"/>
    <cellStyle name="20% - Accent2 6" xfId="35" xr:uid="{00000000-0005-0000-0000-000009000000}"/>
    <cellStyle name="20% - Accent3 2" xfId="36" xr:uid="{00000000-0005-0000-0000-00000A000000}"/>
    <cellStyle name="20% - Accent3 3" xfId="37" xr:uid="{00000000-0005-0000-0000-00000B000000}"/>
    <cellStyle name="20% - Accent3 4" xfId="38" xr:uid="{00000000-0005-0000-0000-00000C000000}"/>
    <cellStyle name="20% - Accent3 5" xfId="39" xr:uid="{00000000-0005-0000-0000-00000D000000}"/>
    <cellStyle name="20% - Accent3 6" xfId="40" xr:uid="{00000000-0005-0000-0000-00000E000000}"/>
    <cellStyle name="20% - Accent4 2" xfId="41" xr:uid="{00000000-0005-0000-0000-00000F000000}"/>
    <cellStyle name="20% - Accent4 3" xfId="42" xr:uid="{00000000-0005-0000-0000-000010000000}"/>
    <cellStyle name="20% - Accent4 4" xfId="43" xr:uid="{00000000-0005-0000-0000-000011000000}"/>
    <cellStyle name="20% - Accent4 5" xfId="44" xr:uid="{00000000-0005-0000-0000-000012000000}"/>
    <cellStyle name="20% - Accent4 6" xfId="45" xr:uid="{00000000-0005-0000-0000-000013000000}"/>
    <cellStyle name="20% - Accent5 2" xfId="46" xr:uid="{00000000-0005-0000-0000-000014000000}"/>
    <cellStyle name="20% - Accent5 3" xfId="47" xr:uid="{00000000-0005-0000-0000-000015000000}"/>
    <cellStyle name="20% - Accent5 4" xfId="48" xr:uid="{00000000-0005-0000-0000-000016000000}"/>
    <cellStyle name="20% - Accent5 5" xfId="49" xr:uid="{00000000-0005-0000-0000-000017000000}"/>
    <cellStyle name="20% - Accent5 6" xfId="50" xr:uid="{00000000-0005-0000-0000-000018000000}"/>
    <cellStyle name="20% - Accent6 2" xfId="51" xr:uid="{00000000-0005-0000-0000-000019000000}"/>
    <cellStyle name="20% - Accent6 3" xfId="52" xr:uid="{00000000-0005-0000-0000-00001A000000}"/>
    <cellStyle name="20% - Accent6 4" xfId="53" xr:uid="{00000000-0005-0000-0000-00001B000000}"/>
    <cellStyle name="20% - Accent6 5" xfId="54" xr:uid="{00000000-0005-0000-0000-00001C000000}"/>
    <cellStyle name="20% - Accent6 6" xfId="55" xr:uid="{00000000-0005-0000-0000-00001D000000}"/>
    <cellStyle name="40% - Accent1 2" xfId="56" xr:uid="{00000000-0005-0000-0000-00001E000000}"/>
    <cellStyle name="40% - Accent1 3" xfId="57" xr:uid="{00000000-0005-0000-0000-00001F000000}"/>
    <cellStyle name="40% - Accent1 4" xfId="58" xr:uid="{00000000-0005-0000-0000-000020000000}"/>
    <cellStyle name="40% - Accent1 5" xfId="59" xr:uid="{00000000-0005-0000-0000-000021000000}"/>
    <cellStyle name="40% - Accent1 6" xfId="60" xr:uid="{00000000-0005-0000-0000-000022000000}"/>
    <cellStyle name="40% - Accent2 2" xfId="61" xr:uid="{00000000-0005-0000-0000-000023000000}"/>
    <cellStyle name="40% - Accent2 3" xfId="62" xr:uid="{00000000-0005-0000-0000-000024000000}"/>
    <cellStyle name="40% - Accent2 4" xfId="63" xr:uid="{00000000-0005-0000-0000-000025000000}"/>
    <cellStyle name="40% - Accent2 5" xfId="64" xr:uid="{00000000-0005-0000-0000-000026000000}"/>
    <cellStyle name="40% - Accent2 6" xfId="65" xr:uid="{00000000-0005-0000-0000-000027000000}"/>
    <cellStyle name="40% - Accent3 2" xfId="66" xr:uid="{00000000-0005-0000-0000-000028000000}"/>
    <cellStyle name="40% - Accent3 3" xfId="67" xr:uid="{00000000-0005-0000-0000-000029000000}"/>
    <cellStyle name="40% - Accent3 4" xfId="68" xr:uid="{00000000-0005-0000-0000-00002A000000}"/>
    <cellStyle name="40% - Accent3 5" xfId="69" xr:uid="{00000000-0005-0000-0000-00002B000000}"/>
    <cellStyle name="40% - Accent3 6" xfId="70" xr:uid="{00000000-0005-0000-0000-00002C000000}"/>
    <cellStyle name="40% - Accent4 2" xfId="71" xr:uid="{00000000-0005-0000-0000-00002D000000}"/>
    <cellStyle name="40% - Accent4 3" xfId="72" xr:uid="{00000000-0005-0000-0000-00002E000000}"/>
    <cellStyle name="40% - Accent4 4" xfId="73" xr:uid="{00000000-0005-0000-0000-00002F000000}"/>
    <cellStyle name="40% - Accent4 5" xfId="74" xr:uid="{00000000-0005-0000-0000-000030000000}"/>
    <cellStyle name="40% - Accent4 6" xfId="75" xr:uid="{00000000-0005-0000-0000-000031000000}"/>
    <cellStyle name="40% - Accent5 2" xfId="76" xr:uid="{00000000-0005-0000-0000-000032000000}"/>
    <cellStyle name="40% - Accent5 3" xfId="77" xr:uid="{00000000-0005-0000-0000-000033000000}"/>
    <cellStyle name="40% - Accent5 4" xfId="78" xr:uid="{00000000-0005-0000-0000-000034000000}"/>
    <cellStyle name="40% - Accent5 5" xfId="79" xr:uid="{00000000-0005-0000-0000-000035000000}"/>
    <cellStyle name="40% - Accent5 6" xfId="80" xr:uid="{00000000-0005-0000-0000-000036000000}"/>
    <cellStyle name="40% - Accent6 2" xfId="81" xr:uid="{00000000-0005-0000-0000-000037000000}"/>
    <cellStyle name="40% - Accent6 3" xfId="82" xr:uid="{00000000-0005-0000-0000-000038000000}"/>
    <cellStyle name="40% - Accent6 4" xfId="83" xr:uid="{00000000-0005-0000-0000-000039000000}"/>
    <cellStyle name="40% - Accent6 5" xfId="84" xr:uid="{00000000-0005-0000-0000-00003A000000}"/>
    <cellStyle name="40% - Accent6 6" xfId="85" xr:uid="{00000000-0005-0000-0000-00003B000000}"/>
    <cellStyle name="60% - Accent1 2" xfId="86" xr:uid="{00000000-0005-0000-0000-00003C000000}"/>
    <cellStyle name="60% - Accent1 3" xfId="87" xr:uid="{00000000-0005-0000-0000-00003D000000}"/>
    <cellStyle name="60% - Accent1 4" xfId="88" xr:uid="{00000000-0005-0000-0000-00003E000000}"/>
    <cellStyle name="60% - Accent1 5" xfId="89" xr:uid="{00000000-0005-0000-0000-00003F000000}"/>
    <cellStyle name="60% - Accent1 6" xfId="90" xr:uid="{00000000-0005-0000-0000-000040000000}"/>
    <cellStyle name="60% - Accent2 2" xfId="91" xr:uid="{00000000-0005-0000-0000-000041000000}"/>
    <cellStyle name="60% - Accent2 3" xfId="92" xr:uid="{00000000-0005-0000-0000-000042000000}"/>
    <cellStyle name="60% - Accent2 4" xfId="93" xr:uid="{00000000-0005-0000-0000-000043000000}"/>
    <cellStyle name="60% - Accent2 5" xfId="94" xr:uid="{00000000-0005-0000-0000-000044000000}"/>
    <cellStyle name="60% - Accent2 6" xfId="95" xr:uid="{00000000-0005-0000-0000-000045000000}"/>
    <cellStyle name="60% - Accent3 2" xfId="96" xr:uid="{00000000-0005-0000-0000-000046000000}"/>
    <cellStyle name="60% - Accent3 3" xfId="97" xr:uid="{00000000-0005-0000-0000-000047000000}"/>
    <cellStyle name="60% - Accent3 4" xfId="98" xr:uid="{00000000-0005-0000-0000-000048000000}"/>
    <cellStyle name="60% - Accent3 5" xfId="99" xr:uid="{00000000-0005-0000-0000-000049000000}"/>
    <cellStyle name="60% - Accent3 6" xfId="100" xr:uid="{00000000-0005-0000-0000-00004A000000}"/>
    <cellStyle name="60% - Accent4 2" xfId="101" xr:uid="{00000000-0005-0000-0000-00004B000000}"/>
    <cellStyle name="60% - Accent4 3" xfId="102" xr:uid="{00000000-0005-0000-0000-00004C000000}"/>
    <cellStyle name="60% - Accent4 4" xfId="103" xr:uid="{00000000-0005-0000-0000-00004D000000}"/>
    <cellStyle name="60% - Accent4 5" xfId="104" xr:uid="{00000000-0005-0000-0000-00004E000000}"/>
    <cellStyle name="60% - Accent4 6" xfId="105" xr:uid="{00000000-0005-0000-0000-00004F000000}"/>
    <cellStyle name="60% - Accent5 2" xfId="106" xr:uid="{00000000-0005-0000-0000-000050000000}"/>
    <cellStyle name="60% - Accent5 3" xfId="107" xr:uid="{00000000-0005-0000-0000-000051000000}"/>
    <cellStyle name="60% - Accent5 4" xfId="108" xr:uid="{00000000-0005-0000-0000-000052000000}"/>
    <cellStyle name="60% - Accent5 5" xfId="109" xr:uid="{00000000-0005-0000-0000-000053000000}"/>
    <cellStyle name="60% - Accent5 6" xfId="110" xr:uid="{00000000-0005-0000-0000-000054000000}"/>
    <cellStyle name="60% - Accent6 2" xfId="111" xr:uid="{00000000-0005-0000-0000-000055000000}"/>
    <cellStyle name="60% - Accent6 3" xfId="112" xr:uid="{00000000-0005-0000-0000-000056000000}"/>
    <cellStyle name="60% - Accent6 4" xfId="113" xr:uid="{00000000-0005-0000-0000-000057000000}"/>
    <cellStyle name="60% - Accent6 5" xfId="114" xr:uid="{00000000-0005-0000-0000-000058000000}"/>
    <cellStyle name="60% - Accent6 6" xfId="115" xr:uid="{00000000-0005-0000-0000-000059000000}"/>
    <cellStyle name="Accent1 2" xfId="116" xr:uid="{00000000-0005-0000-0000-00005A000000}"/>
    <cellStyle name="Accent1 3" xfId="117" xr:uid="{00000000-0005-0000-0000-00005B000000}"/>
    <cellStyle name="Accent1 4" xfId="118" xr:uid="{00000000-0005-0000-0000-00005C000000}"/>
    <cellStyle name="Accent1 5" xfId="119" xr:uid="{00000000-0005-0000-0000-00005D000000}"/>
    <cellStyle name="Accent1 6" xfId="120" xr:uid="{00000000-0005-0000-0000-00005E000000}"/>
    <cellStyle name="Accent2 2" xfId="121" xr:uid="{00000000-0005-0000-0000-00005F000000}"/>
    <cellStyle name="Accent2 3" xfId="122" xr:uid="{00000000-0005-0000-0000-000060000000}"/>
    <cellStyle name="Accent2 4" xfId="123" xr:uid="{00000000-0005-0000-0000-000061000000}"/>
    <cellStyle name="Accent2 5" xfId="124" xr:uid="{00000000-0005-0000-0000-000062000000}"/>
    <cellStyle name="Accent2 6" xfId="125" xr:uid="{00000000-0005-0000-0000-000063000000}"/>
    <cellStyle name="Accent3 2" xfId="126" xr:uid="{00000000-0005-0000-0000-000064000000}"/>
    <cellStyle name="Accent3 3" xfId="127" xr:uid="{00000000-0005-0000-0000-000065000000}"/>
    <cellStyle name="Accent3 4" xfId="128" xr:uid="{00000000-0005-0000-0000-000066000000}"/>
    <cellStyle name="Accent3 5" xfId="129" xr:uid="{00000000-0005-0000-0000-000067000000}"/>
    <cellStyle name="Accent3 6" xfId="130" xr:uid="{00000000-0005-0000-0000-000068000000}"/>
    <cellStyle name="Accent4 2" xfId="131" xr:uid="{00000000-0005-0000-0000-000069000000}"/>
    <cellStyle name="Accent4 3" xfId="132" xr:uid="{00000000-0005-0000-0000-00006A000000}"/>
    <cellStyle name="Accent4 4" xfId="133" xr:uid="{00000000-0005-0000-0000-00006B000000}"/>
    <cellStyle name="Accent4 5" xfId="134" xr:uid="{00000000-0005-0000-0000-00006C000000}"/>
    <cellStyle name="Accent4 6" xfId="135" xr:uid="{00000000-0005-0000-0000-00006D000000}"/>
    <cellStyle name="Accent5 2" xfId="136" xr:uid="{00000000-0005-0000-0000-00006E000000}"/>
    <cellStyle name="Accent5 3" xfId="137" xr:uid="{00000000-0005-0000-0000-00006F000000}"/>
    <cellStyle name="Accent5 4" xfId="138" xr:uid="{00000000-0005-0000-0000-000070000000}"/>
    <cellStyle name="Accent5 5" xfId="139" xr:uid="{00000000-0005-0000-0000-000071000000}"/>
    <cellStyle name="Accent5 6" xfId="140" xr:uid="{00000000-0005-0000-0000-000072000000}"/>
    <cellStyle name="Accent6 2" xfId="141" xr:uid="{00000000-0005-0000-0000-000073000000}"/>
    <cellStyle name="Accent6 3" xfId="142" xr:uid="{00000000-0005-0000-0000-000074000000}"/>
    <cellStyle name="Accent6 4" xfId="143" xr:uid="{00000000-0005-0000-0000-000075000000}"/>
    <cellStyle name="Accent6 5" xfId="144" xr:uid="{00000000-0005-0000-0000-000076000000}"/>
    <cellStyle name="Accent6 6" xfId="145" xr:uid="{00000000-0005-0000-0000-000077000000}"/>
    <cellStyle name="Bad 2" xfId="146" xr:uid="{00000000-0005-0000-0000-000078000000}"/>
    <cellStyle name="Bad 3" xfId="147" xr:uid="{00000000-0005-0000-0000-000079000000}"/>
    <cellStyle name="Bad 4" xfId="148" xr:uid="{00000000-0005-0000-0000-00007A000000}"/>
    <cellStyle name="Bad 5" xfId="149" xr:uid="{00000000-0005-0000-0000-00007B000000}"/>
    <cellStyle name="Bad 6" xfId="150" xr:uid="{00000000-0005-0000-0000-00007C000000}"/>
    <cellStyle name="Calculation 2" xfId="151" xr:uid="{00000000-0005-0000-0000-00007D000000}"/>
    <cellStyle name="Calculation 3" xfId="152" xr:uid="{00000000-0005-0000-0000-00007E000000}"/>
    <cellStyle name="Calculation 4" xfId="153" xr:uid="{00000000-0005-0000-0000-00007F000000}"/>
    <cellStyle name="Calculation 5" xfId="154" xr:uid="{00000000-0005-0000-0000-000080000000}"/>
    <cellStyle name="Calculation 6" xfId="155" xr:uid="{00000000-0005-0000-0000-000081000000}"/>
    <cellStyle name="Check Cell 2" xfId="156" xr:uid="{00000000-0005-0000-0000-000082000000}"/>
    <cellStyle name="Check Cell 3" xfId="157" xr:uid="{00000000-0005-0000-0000-000083000000}"/>
    <cellStyle name="Check Cell 4" xfId="158" xr:uid="{00000000-0005-0000-0000-000084000000}"/>
    <cellStyle name="Check Cell 5" xfId="159" xr:uid="{00000000-0005-0000-0000-000085000000}"/>
    <cellStyle name="Check Cell 6" xfId="160" xr:uid="{00000000-0005-0000-0000-000086000000}"/>
    <cellStyle name="Comma" xfId="1277" builtinId="3"/>
    <cellStyle name="Comma 10" xfId="342" xr:uid="{00000000-0005-0000-0000-000088000000}"/>
    <cellStyle name="Comma 10 2" xfId="347" xr:uid="{00000000-0005-0000-0000-000089000000}"/>
    <cellStyle name="Comma 10 2 2" xfId="811" xr:uid="{00000000-0005-0000-0000-00008A000000}"/>
    <cellStyle name="Comma 10 2 3" xfId="1246" xr:uid="{00000000-0005-0000-0000-00008B000000}"/>
    <cellStyle name="Comma 10 3" xfId="810" xr:uid="{00000000-0005-0000-0000-00008C000000}"/>
    <cellStyle name="Comma 10 4" xfId="1245" xr:uid="{00000000-0005-0000-0000-00008D000000}"/>
    <cellStyle name="Comma 11" xfId="388" xr:uid="{00000000-0005-0000-0000-00008E000000}"/>
    <cellStyle name="Comma 11 2" xfId="429" xr:uid="{00000000-0005-0000-0000-00008F000000}"/>
    <cellStyle name="Comma 11 2 2" xfId="545" xr:uid="{00000000-0005-0000-0000-000090000000}"/>
    <cellStyle name="Comma 11 2 2 2" xfId="756" xr:uid="{00000000-0005-0000-0000-000091000000}"/>
    <cellStyle name="Comma 11 2 2 2 2" xfId="1195" xr:uid="{00000000-0005-0000-0000-000092000000}"/>
    <cellStyle name="Comma 11 2 2 3" xfId="984" xr:uid="{00000000-0005-0000-0000-000093000000}"/>
    <cellStyle name="Comma 11 2 3" xfId="644" xr:uid="{00000000-0005-0000-0000-000094000000}"/>
    <cellStyle name="Comma 11 2 3 2" xfId="1083" xr:uid="{00000000-0005-0000-0000-000095000000}"/>
    <cellStyle name="Comma 11 2 4" xfId="871" xr:uid="{00000000-0005-0000-0000-000096000000}"/>
    <cellStyle name="Comma 11 3" xfId="505" xr:uid="{00000000-0005-0000-0000-000097000000}"/>
    <cellStyle name="Comma 11 3 2" xfId="716" xr:uid="{00000000-0005-0000-0000-000098000000}"/>
    <cellStyle name="Comma 11 3 2 2" xfId="1155" xr:uid="{00000000-0005-0000-0000-000099000000}"/>
    <cellStyle name="Comma 11 3 3" xfId="944" xr:uid="{00000000-0005-0000-0000-00009A000000}"/>
    <cellStyle name="Comma 11 4" xfId="604" xr:uid="{00000000-0005-0000-0000-00009B000000}"/>
    <cellStyle name="Comma 11 4 2" xfId="1043" xr:uid="{00000000-0005-0000-0000-00009C000000}"/>
    <cellStyle name="Comma 11 5" xfId="830" xr:uid="{00000000-0005-0000-0000-00009D000000}"/>
    <cellStyle name="Comma 11 6" xfId="1265" xr:uid="{00000000-0005-0000-0000-00009E000000}"/>
    <cellStyle name="Comma 12" xfId="390" xr:uid="{00000000-0005-0000-0000-00009F000000}"/>
    <cellStyle name="Comma 12 2" xfId="431" xr:uid="{00000000-0005-0000-0000-0000A0000000}"/>
    <cellStyle name="Comma 12 2 2" xfId="547" xr:uid="{00000000-0005-0000-0000-0000A1000000}"/>
    <cellStyle name="Comma 12 2 2 2" xfId="758" xr:uid="{00000000-0005-0000-0000-0000A2000000}"/>
    <cellStyle name="Comma 12 2 2 2 2" xfId="1197" xr:uid="{00000000-0005-0000-0000-0000A3000000}"/>
    <cellStyle name="Comma 12 2 2 3" xfId="986" xr:uid="{00000000-0005-0000-0000-0000A4000000}"/>
    <cellStyle name="Comma 12 2 3" xfId="646" xr:uid="{00000000-0005-0000-0000-0000A5000000}"/>
    <cellStyle name="Comma 12 2 3 2" xfId="1085" xr:uid="{00000000-0005-0000-0000-0000A6000000}"/>
    <cellStyle name="Comma 12 2 4" xfId="873" xr:uid="{00000000-0005-0000-0000-0000A7000000}"/>
    <cellStyle name="Comma 12 3" xfId="507" xr:uid="{00000000-0005-0000-0000-0000A8000000}"/>
    <cellStyle name="Comma 12 3 2" xfId="718" xr:uid="{00000000-0005-0000-0000-0000A9000000}"/>
    <cellStyle name="Comma 12 3 2 2" xfId="1157" xr:uid="{00000000-0005-0000-0000-0000AA000000}"/>
    <cellStyle name="Comma 12 3 3" xfId="946" xr:uid="{00000000-0005-0000-0000-0000AB000000}"/>
    <cellStyle name="Comma 12 4" xfId="606" xr:uid="{00000000-0005-0000-0000-0000AC000000}"/>
    <cellStyle name="Comma 12 4 2" xfId="1045" xr:uid="{00000000-0005-0000-0000-0000AD000000}"/>
    <cellStyle name="Comma 12 5" xfId="832" xr:uid="{00000000-0005-0000-0000-0000AE000000}"/>
    <cellStyle name="Comma 12 6" xfId="1267" xr:uid="{00000000-0005-0000-0000-0000AF000000}"/>
    <cellStyle name="Comma 13" xfId="780" xr:uid="{00000000-0005-0000-0000-0000B0000000}"/>
    <cellStyle name="Comma 14" xfId="1220" xr:uid="{00000000-0005-0000-0000-0000B1000000}"/>
    <cellStyle name="Comma 15" xfId="1270" xr:uid="{00000000-0005-0000-0000-0000B2000000}"/>
    <cellStyle name="Comma 16" xfId="1275" xr:uid="{00000000-0005-0000-0000-000028050000}"/>
    <cellStyle name="Comma 2" xfId="3" xr:uid="{00000000-0005-0000-0000-0000B3000000}"/>
    <cellStyle name="Comma 2 2" xfId="6" xr:uid="{00000000-0005-0000-0000-0000B4000000}"/>
    <cellStyle name="Comma 2 2 2" xfId="17" xr:uid="{00000000-0005-0000-0000-0000B5000000}"/>
    <cellStyle name="Comma 2 2 2 2" xfId="789" xr:uid="{00000000-0005-0000-0000-0000B6000000}"/>
    <cellStyle name="Comma 2 2 3" xfId="162" xr:uid="{00000000-0005-0000-0000-0000B7000000}"/>
    <cellStyle name="Comma 2 2 3 2" xfId="796" xr:uid="{00000000-0005-0000-0000-0000B8000000}"/>
    <cellStyle name="Comma 2 2 4" xfId="467" xr:uid="{00000000-0005-0000-0000-0000B9000000}"/>
    <cellStyle name="Comma 2 2 4 2" xfId="909" xr:uid="{00000000-0005-0000-0000-0000BA000000}"/>
    <cellStyle name="Comma 2 2 5" xfId="782" xr:uid="{00000000-0005-0000-0000-0000BB000000}"/>
    <cellStyle name="Comma 2 2 6" xfId="1224" xr:uid="{00000000-0005-0000-0000-0000BC000000}"/>
    <cellStyle name="Comma 2 3" xfId="163" xr:uid="{00000000-0005-0000-0000-0000BD000000}"/>
    <cellStyle name="Comma 2 3 2" xfId="797" xr:uid="{00000000-0005-0000-0000-0000BE000000}"/>
    <cellStyle name="Comma 2 4" xfId="161" xr:uid="{00000000-0005-0000-0000-0000BF000000}"/>
    <cellStyle name="Comma 2 4 2" xfId="795" xr:uid="{00000000-0005-0000-0000-0000C0000000}"/>
    <cellStyle name="Comma 2 4 3" xfId="1236" xr:uid="{00000000-0005-0000-0000-0000C1000000}"/>
    <cellStyle name="Comma 2 5" xfId="391" xr:uid="{00000000-0005-0000-0000-0000C2000000}"/>
    <cellStyle name="Comma 2 5 2" xfId="432" xr:uid="{00000000-0005-0000-0000-0000C3000000}"/>
    <cellStyle name="Comma 2 5 2 2" xfId="548" xr:uid="{00000000-0005-0000-0000-0000C4000000}"/>
    <cellStyle name="Comma 2 5 2 2 2" xfId="759" xr:uid="{00000000-0005-0000-0000-0000C5000000}"/>
    <cellStyle name="Comma 2 5 2 2 2 2" xfId="1198" xr:uid="{00000000-0005-0000-0000-0000C6000000}"/>
    <cellStyle name="Comma 2 5 2 2 3" xfId="987" xr:uid="{00000000-0005-0000-0000-0000C7000000}"/>
    <cellStyle name="Comma 2 5 2 3" xfId="647" xr:uid="{00000000-0005-0000-0000-0000C8000000}"/>
    <cellStyle name="Comma 2 5 2 3 2" xfId="1086" xr:uid="{00000000-0005-0000-0000-0000C9000000}"/>
    <cellStyle name="Comma 2 5 2 4" xfId="874" xr:uid="{00000000-0005-0000-0000-0000CA000000}"/>
    <cellStyle name="Comma 2 5 3" xfId="508" xr:uid="{00000000-0005-0000-0000-0000CB000000}"/>
    <cellStyle name="Comma 2 5 3 2" xfId="719" xr:uid="{00000000-0005-0000-0000-0000CC000000}"/>
    <cellStyle name="Comma 2 5 3 2 2" xfId="1158" xr:uid="{00000000-0005-0000-0000-0000CD000000}"/>
    <cellStyle name="Comma 2 5 3 3" xfId="947" xr:uid="{00000000-0005-0000-0000-0000CE000000}"/>
    <cellStyle name="Comma 2 5 4" xfId="607" xr:uid="{00000000-0005-0000-0000-0000CF000000}"/>
    <cellStyle name="Comma 2 5 4 2" xfId="1046" xr:uid="{00000000-0005-0000-0000-0000D0000000}"/>
    <cellStyle name="Comma 2 5 5" xfId="833" xr:uid="{00000000-0005-0000-0000-0000D1000000}"/>
    <cellStyle name="Comma 2 5 6" xfId="1268" xr:uid="{00000000-0005-0000-0000-0000D2000000}"/>
    <cellStyle name="Comma 2 6" xfId="393" xr:uid="{00000000-0005-0000-0000-0000D3000000}"/>
    <cellStyle name="Comma 2 6 2" xfId="835" xr:uid="{00000000-0005-0000-0000-0000D4000000}"/>
    <cellStyle name="Comma 2 7" xfId="1222" xr:uid="{00000000-0005-0000-0000-0000D5000000}"/>
    <cellStyle name="Comma 3" xfId="8" xr:uid="{00000000-0005-0000-0000-0000D6000000}"/>
    <cellStyle name="Comma 3 10" xfId="1225" xr:uid="{00000000-0005-0000-0000-0000D7000000}"/>
    <cellStyle name="Comma 3 2" xfId="22" xr:uid="{00000000-0005-0000-0000-0000D8000000}"/>
    <cellStyle name="Comma 3 2 10" xfId="1234" xr:uid="{00000000-0005-0000-0000-0000D9000000}"/>
    <cellStyle name="Comma 3 2 2" xfId="164" xr:uid="{00000000-0005-0000-0000-0000DA000000}"/>
    <cellStyle name="Comma 3 2 2 2" xfId="798" xr:uid="{00000000-0005-0000-0000-0000DB000000}"/>
    <cellStyle name="Comma 3 2 3" xfId="379" xr:uid="{00000000-0005-0000-0000-0000DC000000}"/>
    <cellStyle name="Comma 3 2 3 2" xfId="420" xr:uid="{00000000-0005-0000-0000-0000DD000000}"/>
    <cellStyle name="Comma 3 2 3 2 2" xfId="536" xr:uid="{00000000-0005-0000-0000-0000DE000000}"/>
    <cellStyle name="Comma 3 2 3 2 2 2" xfId="747" xr:uid="{00000000-0005-0000-0000-0000DF000000}"/>
    <cellStyle name="Comma 3 2 3 2 2 2 2" xfId="1186" xr:uid="{00000000-0005-0000-0000-0000E0000000}"/>
    <cellStyle name="Comma 3 2 3 2 2 3" xfId="975" xr:uid="{00000000-0005-0000-0000-0000E1000000}"/>
    <cellStyle name="Comma 3 2 3 2 3" xfId="635" xr:uid="{00000000-0005-0000-0000-0000E2000000}"/>
    <cellStyle name="Comma 3 2 3 2 3 2" xfId="1074" xr:uid="{00000000-0005-0000-0000-0000E3000000}"/>
    <cellStyle name="Comma 3 2 3 2 4" xfId="862" xr:uid="{00000000-0005-0000-0000-0000E4000000}"/>
    <cellStyle name="Comma 3 2 3 3" xfId="496" xr:uid="{00000000-0005-0000-0000-0000E5000000}"/>
    <cellStyle name="Comma 3 2 3 3 2" xfId="707" xr:uid="{00000000-0005-0000-0000-0000E6000000}"/>
    <cellStyle name="Comma 3 2 3 3 2 2" xfId="1146" xr:uid="{00000000-0005-0000-0000-0000E7000000}"/>
    <cellStyle name="Comma 3 2 3 3 3" xfId="935" xr:uid="{00000000-0005-0000-0000-0000E8000000}"/>
    <cellStyle name="Comma 3 2 3 4" xfId="595" xr:uid="{00000000-0005-0000-0000-0000E9000000}"/>
    <cellStyle name="Comma 3 2 3 4 2" xfId="1034" xr:uid="{00000000-0005-0000-0000-0000EA000000}"/>
    <cellStyle name="Comma 3 2 3 5" xfId="821" xr:uid="{00000000-0005-0000-0000-0000EB000000}"/>
    <cellStyle name="Comma 3 2 3 6" xfId="1256" xr:uid="{00000000-0005-0000-0000-0000EC000000}"/>
    <cellStyle name="Comma 3 2 4" xfId="403" xr:uid="{00000000-0005-0000-0000-0000ED000000}"/>
    <cellStyle name="Comma 3 2 4 2" xfId="519" xr:uid="{00000000-0005-0000-0000-0000EE000000}"/>
    <cellStyle name="Comma 3 2 4 2 2" xfId="730" xr:uid="{00000000-0005-0000-0000-0000EF000000}"/>
    <cellStyle name="Comma 3 2 4 2 2 2" xfId="1169" xr:uid="{00000000-0005-0000-0000-0000F0000000}"/>
    <cellStyle name="Comma 3 2 4 2 3" xfId="958" xr:uid="{00000000-0005-0000-0000-0000F1000000}"/>
    <cellStyle name="Comma 3 2 4 3" xfId="618" xr:uid="{00000000-0005-0000-0000-0000F2000000}"/>
    <cellStyle name="Comma 3 2 4 3 2" xfId="1057" xr:uid="{00000000-0005-0000-0000-0000F3000000}"/>
    <cellStyle name="Comma 3 2 4 4" xfId="845" xr:uid="{00000000-0005-0000-0000-0000F4000000}"/>
    <cellStyle name="Comma 3 2 5" xfId="441" xr:uid="{00000000-0005-0000-0000-0000F5000000}"/>
    <cellStyle name="Comma 3 2 5 2" xfId="557" xr:uid="{00000000-0005-0000-0000-0000F6000000}"/>
    <cellStyle name="Comma 3 2 5 2 2" xfId="768" xr:uid="{00000000-0005-0000-0000-0000F7000000}"/>
    <cellStyle name="Comma 3 2 5 2 2 2" xfId="1207" xr:uid="{00000000-0005-0000-0000-0000F8000000}"/>
    <cellStyle name="Comma 3 2 5 2 3" xfId="996" xr:uid="{00000000-0005-0000-0000-0000F9000000}"/>
    <cellStyle name="Comma 3 2 5 3" xfId="656" xr:uid="{00000000-0005-0000-0000-0000FA000000}"/>
    <cellStyle name="Comma 3 2 5 3 2" xfId="1095" xr:uid="{00000000-0005-0000-0000-0000FB000000}"/>
    <cellStyle name="Comma 3 2 5 4" xfId="883" xr:uid="{00000000-0005-0000-0000-0000FC000000}"/>
    <cellStyle name="Comma 3 2 6" xfId="451" xr:uid="{00000000-0005-0000-0000-0000FD000000}"/>
    <cellStyle name="Comma 3 2 6 2" xfId="567" xr:uid="{00000000-0005-0000-0000-0000FE000000}"/>
    <cellStyle name="Comma 3 2 6 2 2" xfId="778" xr:uid="{00000000-0005-0000-0000-0000FF000000}"/>
    <cellStyle name="Comma 3 2 6 2 2 2" xfId="1217" xr:uid="{00000000-0005-0000-0000-000000010000}"/>
    <cellStyle name="Comma 3 2 6 2 3" xfId="1006" xr:uid="{00000000-0005-0000-0000-000001010000}"/>
    <cellStyle name="Comma 3 2 6 3" xfId="666" xr:uid="{00000000-0005-0000-0000-000002010000}"/>
    <cellStyle name="Comma 3 2 6 3 2" xfId="1105" xr:uid="{00000000-0005-0000-0000-000003010000}"/>
    <cellStyle name="Comma 3 2 6 4" xfId="893" xr:uid="{00000000-0005-0000-0000-000004010000}"/>
    <cellStyle name="Comma 3 2 7" xfId="479" xr:uid="{00000000-0005-0000-0000-000005010000}"/>
    <cellStyle name="Comma 3 2 7 2" xfId="690" xr:uid="{00000000-0005-0000-0000-000006010000}"/>
    <cellStyle name="Comma 3 2 7 2 2" xfId="1129" xr:uid="{00000000-0005-0000-0000-000007010000}"/>
    <cellStyle name="Comma 3 2 7 3" xfId="918" xr:uid="{00000000-0005-0000-0000-000008010000}"/>
    <cellStyle name="Comma 3 2 8" xfId="578" xr:uid="{00000000-0005-0000-0000-000009010000}"/>
    <cellStyle name="Comma 3 2 8 2" xfId="1017" xr:uid="{00000000-0005-0000-0000-00000A010000}"/>
    <cellStyle name="Comma 3 2 9" xfId="793" xr:uid="{00000000-0005-0000-0000-00000B010000}"/>
    <cellStyle name="Comma 3 3" xfId="14" xr:uid="{00000000-0005-0000-0000-00000C010000}"/>
    <cellStyle name="Comma 3 3 2" xfId="787" xr:uid="{00000000-0005-0000-0000-00000D010000}"/>
    <cellStyle name="Comma 3 3 3" xfId="1229" xr:uid="{00000000-0005-0000-0000-00000E010000}"/>
    <cellStyle name="Comma 3 4" xfId="371" xr:uid="{00000000-0005-0000-0000-00000F010000}"/>
    <cellStyle name="Comma 3 4 2" xfId="412" xr:uid="{00000000-0005-0000-0000-000010010000}"/>
    <cellStyle name="Comma 3 4 2 2" xfId="528" xr:uid="{00000000-0005-0000-0000-000011010000}"/>
    <cellStyle name="Comma 3 4 2 2 2" xfId="739" xr:uid="{00000000-0005-0000-0000-000012010000}"/>
    <cellStyle name="Comma 3 4 2 2 2 2" xfId="1178" xr:uid="{00000000-0005-0000-0000-000013010000}"/>
    <cellStyle name="Comma 3 4 2 2 3" xfId="967" xr:uid="{00000000-0005-0000-0000-000014010000}"/>
    <cellStyle name="Comma 3 4 2 3" xfId="627" xr:uid="{00000000-0005-0000-0000-000015010000}"/>
    <cellStyle name="Comma 3 4 2 3 2" xfId="1066" xr:uid="{00000000-0005-0000-0000-000016010000}"/>
    <cellStyle name="Comma 3 4 2 4" xfId="854" xr:uid="{00000000-0005-0000-0000-000017010000}"/>
    <cellStyle name="Comma 3 4 3" xfId="488" xr:uid="{00000000-0005-0000-0000-000018010000}"/>
    <cellStyle name="Comma 3 4 3 2" xfId="699" xr:uid="{00000000-0005-0000-0000-000019010000}"/>
    <cellStyle name="Comma 3 4 3 2 2" xfId="1138" xr:uid="{00000000-0005-0000-0000-00001A010000}"/>
    <cellStyle name="Comma 3 4 3 3" xfId="927" xr:uid="{00000000-0005-0000-0000-00001B010000}"/>
    <cellStyle name="Comma 3 4 4" xfId="587" xr:uid="{00000000-0005-0000-0000-00001C010000}"/>
    <cellStyle name="Comma 3 4 4 2" xfId="1026" xr:uid="{00000000-0005-0000-0000-00001D010000}"/>
    <cellStyle name="Comma 3 4 5" xfId="813" xr:uid="{00000000-0005-0000-0000-00001E010000}"/>
    <cellStyle name="Comma 3 4 6" xfId="1248" xr:uid="{00000000-0005-0000-0000-00001F010000}"/>
    <cellStyle name="Comma 3 5" xfId="395" xr:uid="{00000000-0005-0000-0000-000020010000}"/>
    <cellStyle name="Comma 3 5 2" xfId="511" xr:uid="{00000000-0005-0000-0000-000021010000}"/>
    <cellStyle name="Comma 3 5 2 2" xfId="722" xr:uid="{00000000-0005-0000-0000-000022010000}"/>
    <cellStyle name="Comma 3 5 2 2 2" xfId="1161" xr:uid="{00000000-0005-0000-0000-000023010000}"/>
    <cellStyle name="Comma 3 5 2 3" xfId="950" xr:uid="{00000000-0005-0000-0000-000024010000}"/>
    <cellStyle name="Comma 3 5 3" xfId="610" xr:uid="{00000000-0005-0000-0000-000025010000}"/>
    <cellStyle name="Comma 3 5 3 2" xfId="1049" xr:uid="{00000000-0005-0000-0000-000026010000}"/>
    <cellStyle name="Comma 3 5 4" xfId="837" xr:uid="{00000000-0005-0000-0000-000027010000}"/>
    <cellStyle name="Comma 3 6" xfId="457" xr:uid="{00000000-0005-0000-0000-000028010000}"/>
    <cellStyle name="Comma 3 6 2" xfId="672" xr:uid="{00000000-0005-0000-0000-000029010000}"/>
    <cellStyle name="Comma 3 6 2 2" xfId="1111" xr:uid="{00000000-0005-0000-0000-00002A010000}"/>
    <cellStyle name="Comma 3 6 3" xfId="899" xr:uid="{00000000-0005-0000-0000-00002B010000}"/>
    <cellStyle name="Comma 3 7" xfId="469" xr:uid="{00000000-0005-0000-0000-00002C010000}"/>
    <cellStyle name="Comma 3 7 2" xfId="682" xr:uid="{00000000-0005-0000-0000-00002D010000}"/>
    <cellStyle name="Comma 3 7 2 2" xfId="1121" xr:uid="{00000000-0005-0000-0000-00002E010000}"/>
    <cellStyle name="Comma 3 7 3" xfId="910" xr:uid="{00000000-0005-0000-0000-00002F010000}"/>
    <cellStyle name="Comma 3 8" xfId="570" xr:uid="{00000000-0005-0000-0000-000030010000}"/>
    <cellStyle name="Comma 3 8 2" xfId="1009" xr:uid="{00000000-0005-0000-0000-000031010000}"/>
    <cellStyle name="Comma 3 9" xfId="783" xr:uid="{00000000-0005-0000-0000-000032010000}"/>
    <cellStyle name="Comma 4" xfId="15" xr:uid="{00000000-0005-0000-0000-000033010000}"/>
    <cellStyle name="Comma 4 10" xfId="788" xr:uid="{00000000-0005-0000-0000-000034010000}"/>
    <cellStyle name="Comma 4 11" xfId="1230" xr:uid="{00000000-0005-0000-0000-000035010000}"/>
    <cellStyle name="Comma 4 2" xfId="165" xr:uid="{00000000-0005-0000-0000-000036010000}"/>
    <cellStyle name="Comma 4 2 2" xfId="381" xr:uid="{00000000-0005-0000-0000-000037010000}"/>
    <cellStyle name="Comma 4 2 2 2" xfId="422" xr:uid="{00000000-0005-0000-0000-000038010000}"/>
    <cellStyle name="Comma 4 2 2 2 2" xfId="538" xr:uid="{00000000-0005-0000-0000-000039010000}"/>
    <cellStyle name="Comma 4 2 2 2 2 2" xfId="749" xr:uid="{00000000-0005-0000-0000-00003A010000}"/>
    <cellStyle name="Comma 4 2 2 2 2 2 2" xfId="1188" xr:uid="{00000000-0005-0000-0000-00003B010000}"/>
    <cellStyle name="Comma 4 2 2 2 2 3" xfId="977" xr:uid="{00000000-0005-0000-0000-00003C010000}"/>
    <cellStyle name="Comma 4 2 2 2 3" xfId="637" xr:uid="{00000000-0005-0000-0000-00003D010000}"/>
    <cellStyle name="Comma 4 2 2 2 3 2" xfId="1076" xr:uid="{00000000-0005-0000-0000-00003E010000}"/>
    <cellStyle name="Comma 4 2 2 2 4" xfId="864" xr:uid="{00000000-0005-0000-0000-00003F010000}"/>
    <cellStyle name="Comma 4 2 2 3" xfId="498" xr:uid="{00000000-0005-0000-0000-000040010000}"/>
    <cellStyle name="Comma 4 2 2 3 2" xfId="709" xr:uid="{00000000-0005-0000-0000-000041010000}"/>
    <cellStyle name="Comma 4 2 2 3 2 2" xfId="1148" xr:uid="{00000000-0005-0000-0000-000042010000}"/>
    <cellStyle name="Comma 4 2 2 3 3" xfId="937" xr:uid="{00000000-0005-0000-0000-000043010000}"/>
    <cellStyle name="Comma 4 2 2 4" xfId="597" xr:uid="{00000000-0005-0000-0000-000044010000}"/>
    <cellStyle name="Comma 4 2 2 4 2" xfId="1036" xr:uid="{00000000-0005-0000-0000-000045010000}"/>
    <cellStyle name="Comma 4 2 2 5" xfId="823" xr:uid="{00000000-0005-0000-0000-000046010000}"/>
    <cellStyle name="Comma 4 2 2 6" xfId="1258" xr:uid="{00000000-0005-0000-0000-000047010000}"/>
    <cellStyle name="Comma 4 2 3" xfId="405" xr:uid="{00000000-0005-0000-0000-000048010000}"/>
    <cellStyle name="Comma 4 2 3 2" xfId="521" xr:uid="{00000000-0005-0000-0000-000049010000}"/>
    <cellStyle name="Comma 4 2 3 2 2" xfId="732" xr:uid="{00000000-0005-0000-0000-00004A010000}"/>
    <cellStyle name="Comma 4 2 3 2 2 2" xfId="1171" xr:uid="{00000000-0005-0000-0000-00004B010000}"/>
    <cellStyle name="Comma 4 2 3 2 3" xfId="960" xr:uid="{00000000-0005-0000-0000-00004C010000}"/>
    <cellStyle name="Comma 4 2 3 3" xfId="620" xr:uid="{00000000-0005-0000-0000-00004D010000}"/>
    <cellStyle name="Comma 4 2 3 3 2" xfId="1059" xr:uid="{00000000-0005-0000-0000-00004E010000}"/>
    <cellStyle name="Comma 4 2 3 4" xfId="847" xr:uid="{00000000-0005-0000-0000-00004F010000}"/>
    <cellStyle name="Comma 4 2 4" xfId="460" xr:uid="{00000000-0005-0000-0000-000050010000}"/>
    <cellStyle name="Comma 4 2 4 2" xfId="675" xr:uid="{00000000-0005-0000-0000-000051010000}"/>
    <cellStyle name="Comma 4 2 4 2 2" xfId="1114" xr:uid="{00000000-0005-0000-0000-000052010000}"/>
    <cellStyle name="Comma 4 2 4 3" xfId="902" xr:uid="{00000000-0005-0000-0000-000053010000}"/>
    <cellStyle name="Comma 4 2 5" xfId="481" xr:uid="{00000000-0005-0000-0000-000054010000}"/>
    <cellStyle name="Comma 4 2 5 2" xfId="692" xr:uid="{00000000-0005-0000-0000-000055010000}"/>
    <cellStyle name="Comma 4 2 5 2 2" xfId="1131" xr:uid="{00000000-0005-0000-0000-000056010000}"/>
    <cellStyle name="Comma 4 2 5 3" xfId="920" xr:uid="{00000000-0005-0000-0000-000057010000}"/>
    <cellStyle name="Comma 4 2 6" xfId="580" xr:uid="{00000000-0005-0000-0000-000058010000}"/>
    <cellStyle name="Comma 4 2 6 2" xfId="1019" xr:uid="{00000000-0005-0000-0000-000059010000}"/>
    <cellStyle name="Comma 4 2 7" xfId="799" xr:uid="{00000000-0005-0000-0000-00005A010000}"/>
    <cellStyle name="Comma 4 2 8" xfId="1237" xr:uid="{00000000-0005-0000-0000-00005B010000}"/>
    <cellStyle name="Comma 4 3" xfId="375" xr:uid="{00000000-0005-0000-0000-00005C010000}"/>
    <cellStyle name="Comma 4 3 2" xfId="416" xr:uid="{00000000-0005-0000-0000-00005D010000}"/>
    <cellStyle name="Comma 4 3 2 2" xfId="532" xr:uid="{00000000-0005-0000-0000-00005E010000}"/>
    <cellStyle name="Comma 4 3 2 2 2" xfId="743" xr:uid="{00000000-0005-0000-0000-00005F010000}"/>
    <cellStyle name="Comma 4 3 2 2 2 2" xfId="1182" xr:uid="{00000000-0005-0000-0000-000060010000}"/>
    <cellStyle name="Comma 4 3 2 2 3" xfId="971" xr:uid="{00000000-0005-0000-0000-000061010000}"/>
    <cellStyle name="Comma 4 3 2 3" xfId="631" xr:uid="{00000000-0005-0000-0000-000062010000}"/>
    <cellStyle name="Comma 4 3 2 3 2" xfId="1070" xr:uid="{00000000-0005-0000-0000-000063010000}"/>
    <cellStyle name="Comma 4 3 2 4" xfId="858" xr:uid="{00000000-0005-0000-0000-000064010000}"/>
    <cellStyle name="Comma 4 3 3" xfId="492" xr:uid="{00000000-0005-0000-0000-000065010000}"/>
    <cellStyle name="Comma 4 3 3 2" xfId="703" xr:uid="{00000000-0005-0000-0000-000066010000}"/>
    <cellStyle name="Comma 4 3 3 2 2" xfId="1142" xr:uid="{00000000-0005-0000-0000-000067010000}"/>
    <cellStyle name="Comma 4 3 3 3" xfId="931" xr:uid="{00000000-0005-0000-0000-000068010000}"/>
    <cellStyle name="Comma 4 3 4" xfId="591" xr:uid="{00000000-0005-0000-0000-000069010000}"/>
    <cellStyle name="Comma 4 3 4 2" xfId="1030" xr:uid="{00000000-0005-0000-0000-00006A010000}"/>
    <cellStyle name="Comma 4 3 5" xfId="817" xr:uid="{00000000-0005-0000-0000-00006B010000}"/>
    <cellStyle name="Comma 4 3 6" xfId="1252" xr:uid="{00000000-0005-0000-0000-00006C010000}"/>
    <cellStyle name="Comma 4 4" xfId="399" xr:uid="{00000000-0005-0000-0000-00006D010000}"/>
    <cellStyle name="Comma 4 4 2" xfId="515" xr:uid="{00000000-0005-0000-0000-00006E010000}"/>
    <cellStyle name="Comma 4 4 2 2" xfId="726" xr:uid="{00000000-0005-0000-0000-00006F010000}"/>
    <cellStyle name="Comma 4 4 2 2 2" xfId="1165" xr:uid="{00000000-0005-0000-0000-000070010000}"/>
    <cellStyle name="Comma 4 4 2 3" xfId="954" xr:uid="{00000000-0005-0000-0000-000071010000}"/>
    <cellStyle name="Comma 4 4 3" xfId="614" xr:uid="{00000000-0005-0000-0000-000072010000}"/>
    <cellStyle name="Comma 4 4 3 2" xfId="1053" xr:uid="{00000000-0005-0000-0000-000073010000}"/>
    <cellStyle name="Comma 4 4 4" xfId="841" xr:uid="{00000000-0005-0000-0000-000074010000}"/>
    <cellStyle name="Comma 4 5" xfId="437" xr:uid="{00000000-0005-0000-0000-000075010000}"/>
    <cellStyle name="Comma 4 5 2" xfId="553" xr:uid="{00000000-0005-0000-0000-000076010000}"/>
    <cellStyle name="Comma 4 5 2 2" xfId="764" xr:uid="{00000000-0005-0000-0000-000077010000}"/>
    <cellStyle name="Comma 4 5 2 2 2" xfId="1203" xr:uid="{00000000-0005-0000-0000-000078010000}"/>
    <cellStyle name="Comma 4 5 2 3" xfId="992" xr:uid="{00000000-0005-0000-0000-000079010000}"/>
    <cellStyle name="Comma 4 5 3" xfId="652" xr:uid="{00000000-0005-0000-0000-00007A010000}"/>
    <cellStyle name="Comma 4 5 3 2" xfId="1091" xr:uid="{00000000-0005-0000-0000-00007B010000}"/>
    <cellStyle name="Comma 4 5 4" xfId="879" xr:uid="{00000000-0005-0000-0000-00007C010000}"/>
    <cellStyle name="Comma 4 6" xfId="447" xr:uid="{00000000-0005-0000-0000-00007D010000}"/>
    <cellStyle name="Comma 4 6 2" xfId="563" xr:uid="{00000000-0005-0000-0000-00007E010000}"/>
    <cellStyle name="Comma 4 6 2 2" xfId="774" xr:uid="{00000000-0005-0000-0000-00007F010000}"/>
    <cellStyle name="Comma 4 6 2 2 2" xfId="1213" xr:uid="{00000000-0005-0000-0000-000080010000}"/>
    <cellStyle name="Comma 4 6 2 3" xfId="1002" xr:uid="{00000000-0005-0000-0000-000081010000}"/>
    <cellStyle name="Comma 4 6 3" xfId="662" xr:uid="{00000000-0005-0000-0000-000082010000}"/>
    <cellStyle name="Comma 4 6 3 2" xfId="1101" xr:uid="{00000000-0005-0000-0000-000083010000}"/>
    <cellStyle name="Comma 4 6 4" xfId="889" xr:uid="{00000000-0005-0000-0000-000084010000}"/>
    <cellStyle name="Comma 4 7" xfId="459" xr:uid="{00000000-0005-0000-0000-000085010000}"/>
    <cellStyle name="Comma 4 7 2" xfId="674" xr:uid="{00000000-0005-0000-0000-000086010000}"/>
    <cellStyle name="Comma 4 7 2 2" xfId="1113" xr:uid="{00000000-0005-0000-0000-000087010000}"/>
    <cellStyle name="Comma 4 7 3" xfId="901" xr:uid="{00000000-0005-0000-0000-000088010000}"/>
    <cellStyle name="Comma 4 8" xfId="474" xr:uid="{00000000-0005-0000-0000-000089010000}"/>
    <cellStyle name="Comma 4 8 2" xfId="686" xr:uid="{00000000-0005-0000-0000-00008A010000}"/>
    <cellStyle name="Comma 4 8 2 2" xfId="1125" xr:uid="{00000000-0005-0000-0000-00008B010000}"/>
    <cellStyle name="Comma 4 8 3" xfId="914" xr:uid="{00000000-0005-0000-0000-00008C010000}"/>
    <cellStyle name="Comma 4 9" xfId="574" xr:uid="{00000000-0005-0000-0000-00008D010000}"/>
    <cellStyle name="Comma 4 9 2" xfId="1013" xr:uid="{00000000-0005-0000-0000-00008E010000}"/>
    <cellStyle name="Comma 5" xfId="12" xr:uid="{00000000-0005-0000-0000-00008F010000}"/>
    <cellStyle name="Comma 5 10" xfId="1228" xr:uid="{00000000-0005-0000-0000-000090010000}"/>
    <cellStyle name="Comma 5 2" xfId="166" xr:uid="{00000000-0005-0000-0000-000091010000}"/>
    <cellStyle name="Comma 5 2 2" xfId="800" xr:uid="{00000000-0005-0000-0000-000092010000}"/>
    <cellStyle name="Comma 5 3" xfId="374" xr:uid="{00000000-0005-0000-0000-000093010000}"/>
    <cellStyle name="Comma 5 3 2" xfId="415" xr:uid="{00000000-0005-0000-0000-000094010000}"/>
    <cellStyle name="Comma 5 3 2 2" xfId="531" xr:uid="{00000000-0005-0000-0000-000095010000}"/>
    <cellStyle name="Comma 5 3 2 2 2" xfId="742" xr:uid="{00000000-0005-0000-0000-000096010000}"/>
    <cellStyle name="Comma 5 3 2 2 2 2" xfId="1181" xr:uid="{00000000-0005-0000-0000-000097010000}"/>
    <cellStyle name="Comma 5 3 2 2 3" xfId="970" xr:uid="{00000000-0005-0000-0000-000098010000}"/>
    <cellStyle name="Comma 5 3 2 3" xfId="630" xr:uid="{00000000-0005-0000-0000-000099010000}"/>
    <cellStyle name="Comma 5 3 2 3 2" xfId="1069" xr:uid="{00000000-0005-0000-0000-00009A010000}"/>
    <cellStyle name="Comma 5 3 2 4" xfId="857" xr:uid="{00000000-0005-0000-0000-00009B010000}"/>
    <cellStyle name="Comma 5 3 3" xfId="491" xr:uid="{00000000-0005-0000-0000-00009C010000}"/>
    <cellStyle name="Comma 5 3 3 2" xfId="702" xr:uid="{00000000-0005-0000-0000-00009D010000}"/>
    <cellStyle name="Comma 5 3 3 2 2" xfId="1141" xr:uid="{00000000-0005-0000-0000-00009E010000}"/>
    <cellStyle name="Comma 5 3 3 3" xfId="930" xr:uid="{00000000-0005-0000-0000-00009F010000}"/>
    <cellStyle name="Comma 5 3 4" xfId="590" xr:uid="{00000000-0005-0000-0000-0000A0010000}"/>
    <cellStyle name="Comma 5 3 4 2" xfId="1029" xr:uid="{00000000-0005-0000-0000-0000A1010000}"/>
    <cellStyle name="Comma 5 3 5" xfId="816" xr:uid="{00000000-0005-0000-0000-0000A2010000}"/>
    <cellStyle name="Comma 5 3 6" xfId="1251" xr:uid="{00000000-0005-0000-0000-0000A3010000}"/>
    <cellStyle name="Comma 5 4" xfId="398" xr:uid="{00000000-0005-0000-0000-0000A4010000}"/>
    <cellStyle name="Comma 5 4 2" xfId="514" xr:uid="{00000000-0005-0000-0000-0000A5010000}"/>
    <cellStyle name="Comma 5 4 2 2" xfId="725" xr:uid="{00000000-0005-0000-0000-0000A6010000}"/>
    <cellStyle name="Comma 5 4 2 2 2" xfId="1164" xr:uid="{00000000-0005-0000-0000-0000A7010000}"/>
    <cellStyle name="Comma 5 4 2 3" xfId="953" xr:uid="{00000000-0005-0000-0000-0000A8010000}"/>
    <cellStyle name="Comma 5 4 3" xfId="613" xr:uid="{00000000-0005-0000-0000-0000A9010000}"/>
    <cellStyle name="Comma 5 4 3 2" xfId="1052" xr:uid="{00000000-0005-0000-0000-0000AA010000}"/>
    <cellStyle name="Comma 5 4 4" xfId="840" xr:uid="{00000000-0005-0000-0000-0000AB010000}"/>
    <cellStyle name="Comma 5 5" xfId="436" xr:uid="{00000000-0005-0000-0000-0000AC010000}"/>
    <cellStyle name="Comma 5 5 2" xfId="552" xr:uid="{00000000-0005-0000-0000-0000AD010000}"/>
    <cellStyle name="Comma 5 5 2 2" xfId="763" xr:uid="{00000000-0005-0000-0000-0000AE010000}"/>
    <cellStyle name="Comma 5 5 2 2 2" xfId="1202" xr:uid="{00000000-0005-0000-0000-0000AF010000}"/>
    <cellStyle name="Comma 5 5 2 3" xfId="991" xr:uid="{00000000-0005-0000-0000-0000B0010000}"/>
    <cellStyle name="Comma 5 5 3" xfId="651" xr:uid="{00000000-0005-0000-0000-0000B1010000}"/>
    <cellStyle name="Comma 5 5 3 2" xfId="1090" xr:uid="{00000000-0005-0000-0000-0000B2010000}"/>
    <cellStyle name="Comma 5 5 4" xfId="878" xr:uid="{00000000-0005-0000-0000-0000B3010000}"/>
    <cellStyle name="Comma 5 6" xfId="446" xr:uid="{00000000-0005-0000-0000-0000B4010000}"/>
    <cellStyle name="Comma 5 6 2" xfId="562" xr:uid="{00000000-0005-0000-0000-0000B5010000}"/>
    <cellStyle name="Comma 5 6 2 2" xfId="773" xr:uid="{00000000-0005-0000-0000-0000B6010000}"/>
    <cellStyle name="Comma 5 6 2 2 2" xfId="1212" xr:uid="{00000000-0005-0000-0000-0000B7010000}"/>
    <cellStyle name="Comma 5 6 2 3" xfId="1001" xr:uid="{00000000-0005-0000-0000-0000B8010000}"/>
    <cellStyle name="Comma 5 6 3" xfId="661" xr:uid="{00000000-0005-0000-0000-0000B9010000}"/>
    <cellStyle name="Comma 5 6 3 2" xfId="1100" xr:uid="{00000000-0005-0000-0000-0000BA010000}"/>
    <cellStyle name="Comma 5 6 4" xfId="888" xr:uid="{00000000-0005-0000-0000-0000BB010000}"/>
    <cellStyle name="Comma 5 7" xfId="473" xr:uid="{00000000-0005-0000-0000-0000BC010000}"/>
    <cellStyle name="Comma 5 7 2" xfId="685" xr:uid="{00000000-0005-0000-0000-0000BD010000}"/>
    <cellStyle name="Comma 5 7 2 2" xfId="1124" xr:uid="{00000000-0005-0000-0000-0000BE010000}"/>
    <cellStyle name="Comma 5 7 3" xfId="913" xr:uid="{00000000-0005-0000-0000-0000BF010000}"/>
    <cellStyle name="Comma 5 8" xfId="573" xr:uid="{00000000-0005-0000-0000-0000C0010000}"/>
    <cellStyle name="Comma 5 8 2" xfId="1012" xr:uid="{00000000-0005-0000-0000-0000C1010000}"/>
    <cellStyle name="Comma 5 9" xfId="786" xr:uid="{00000000-0005-0000-0000-0000C2010000}"/>
    <cellStyle name="Comma 6" xfId="167" xr:uid="{00000000-0005-0000-0000-0000C3010000}"/>
    <cellStyle name="Comma 6 2" xfId="801" xr:uid="{00000000-0005-0000-0000-0000C4010000}"/>
    <cellStyle name="Comma 6 3" xfId="1238" xr:uid="{00000000-0005-0000-0000-0000C5010000}"/>
    <cellStyle name="Comma 7" xfId="168" xr:uid="{00000000-0005-0000-0000-0000C6010000}"/>
    <cellStyle name="Comma 7 2" xfId="802" xr:uid="{00000000-0005-0000-0000-0000C7010000}"/>
    <cellStyle name="Comma 8" xfId="169" xr:uid="{00000000-0005-0000-0000-0000C8010000}"/>
    <cellStyle name="Comma 8 2" xfId="803" xr:uid="{00000000-0005-0000-0000-0000C9010000}"/>
    <cellStyle name="Comma 8 3" xfId="1239" xr:uid="{00000000-0005-0000-0000-0000CA010000}"/>
    <cellStyle name="Comma 9" xfId="170" xr:uid="{00000000-0005-0000-0000-0000CB010000}"/>
    <cellStyle name="Comma 9 2" xfId="804" xr:uid="{00000000-0005-0000-0000-0000CC010000}"/>
    <cellStyle name="Custom - Style8" xfId="171" xr:uid="{00000000-0005-0000-0000-0000CD010000}"/>
    <cellStyle name="Explanatory Text 2" xfId="172" xr:uid="{00000000-0005-0000-0000-0000CE010000}"/>
    <cellStyle name="Explanatory Text 3" xfId="173" xr:uid="{00000000-0005-0000-0000-0000CF010000}"/>
    <cellStyle name="Explanatory Text 4" xfId="174" xr:uid="{00000000-0005-0000-0000-0000D0010000}"/>
    <cellStyle name="Explanatory Text 5" xfId="175" xr:uid="{00000000-0005-0000-0000-0000D1010000}"/>
    <cellStyle name="Explanatory Text 6" xfId="176" xr:uid="{00000000-0005-0000-0000-0000D2010000}"/>
    <cellStyle name="Good 2" xfId="177" xr:uid="{00000000-0005-0000-0000-0000D3010000}"/>
    <cellStyle name="Good 3" xfId="178" xr:uid="{00000000-0005-0000-0000-0000D4010000}"/>
    <cellStyle name="Good 4" xfId="179" xr:uid="{00000000-0005-0000-0000-0000D5010000}"/>
    <cellStyle name="Good 5" xfId="180" xr:uid="{00000000-0005-0000-0000-0000D6010000}"/>
    <cellStyle name="Good 6" xfId="181" xr:uid="{00000000-0005-0000-0000-0000D7010000}"/>
    <cellStyle name="Heading 1 2" xfId="182" xr:uid="{00000000-0005-0000-0000-0000D8010000}"/>
    <cellStyle name="Heading 1 3" xfId="183" xr:uid="{00000000-0005-0000-0000-0000D9010000}"/>
    <cellStyle name="Heading 1 4" xfId="184" xr:uid="{00000000-0005-0000-0000-0000DA010000}"/>
    <cellStyle name="Heading 1 5" xfId="185" xr:uid="{00000000-0005-0000-0000-0000DB010000}"/>
    <cellStyle name="Heading 1 6" xfId="186" xr:uid="{00000000-0005-0000-0000-0000DC010000}"/>
    <cellStyle name="Heading 2 2" xfId="187" xr:uid="{00000000-0005-0000-0000-0000DD010000}"/>
    <cellStyle name="Heading 2 3" xfId="188" xr:uid="{00000000-0005-0000-0000-0000DE010000}"/>
    <cellStyle name="Heading 2 4" xfId="189" xr:uid="{00000000-0005-0000-0000-0000DF010000}"/>
    <cellStyle name="Heading 2 5" xfId="190" xr:uid="{00000000-0005-0000-0000-0000E0010000}"/>
    <cellStyle name="Heading 2 6" xfId="191" xr:uid="{00000000-0005-0000-0000-0000E1010000}"/>
    <cellStyle name="Heading 3 2" xfId="192" xr:uid="{00000000-0005-0000-0000-0000E2010000}"/>
    <cellStyle name="Heading 3 3" xfId="193" xr:uid="{00000000-0005-0000-0000-0000E3010000}"/>
    <cellStyle name="Heading 3 4" xfId="194" xr:uid="{00000000-0005-0000-0000-0000E4010000}"/>
    <cellStyle name="Heading 3 5" xfId="195" xr:uid="{00000000-0005-0000-0000-0000E5010000}"/>
    <cellStyle name="Heading 3 6" xfId="196" xr:uid="{00000000-0005-0000-0000-0000E6010000}"/>
    <cellStyle name="Heading 4 2" xfId="197" xr:uid="{00000000-0005-0000-0000-0000E7010000}"/>
    <cellStyle name="Heading 4 3" xfId="198" xr:uid="{00000000-0005-0000-0000-0000E8010000}"/>
    <cellStyle name="Heading 4 4" xfId="199" xr:uid="{00000000-0005-0000-0000-0000E9010000}"/>
    <cellStyle name="Heading 4 5" xfId="200" xr:uid="{00000000-0005-0000-0000-0000EA010000}"/>
    <cellStyle name="Heading 4 6" xfId="201" xr:uid="{00000000-0005-0000-0000-0000EB010000}"/>
    <cellStyle name="Hyperlink" xfId="2" builtinId="8"/>
    <cellStyle name="Input 2" xfId="202" xr:uid="{00000000-0005-0000-0000-0000ED010000}"/>
    <cellStyle name="Input 3" xfId="203" xr:uid="{00000000-0005-0000-0000-0000EE010000}"/>
    <cellStyle name="Input 4" xfId="204" xr:uid="{00000000-0005-0000-0000-0000EF010000}"/>
    <cellStyle name="Input 5" xfId="205" xr:uid="{00000000-0005-0000-0000-0000F0010000}"/>
    <cellStyle name="Input 6" xfId="206" xr:uid="{00000000-0005-0000-0000-0000F1010000}"/>
    <cellStyle name="Linked Cell 2" xfId="207" xr:uid="{00000000-0005-0000-0000-0000F2010000}"/>
    <cellStyle name="Linked Cell 3" xfId="208" xr:uid="{00000000-0005-0000-0000-0000F3010000}"/>
    <cellStyle name="Linked Cell 4" xfId="209" xr:uid="{00000000-0005-0000-0000-0000F4010000}"/>
    <cellStyle name="Linked Cell 5" xfId="210" xr:uid="{00000000-0005-0000-0000-0000F5010000}"/>
    <cellStyle name="Linked Cell 6" xfId="211" xr:uid="{00000000-0005-0000-0000-0000F6010000}"/>
    <cellStyle name="Milliers [0]_3A_NumeratorReport_Option1_040611" xfId="212" xr:uid="{00000000-0005-0000-0000-0000F7010000}"/>
    <cellStyle name="Milliers_3A_NumeratorReport_Option1_040611" xfId="213" xr:uid="{00000000-0005-0000-0000-0000F8010000}"/>
    <cellStyle name="Monétaire [0]_3A_NumeratorReport_Option1_040611" xfId="214" xr:uid="{00000000-0005-0000-0000-0000F9010000}"/>
    <cellStyle name="Monétaire_3A_NumeratorReport_Option1_040611" xfId="215" xr:uid="{00000000-0005-0000-0000-0000FA010000}"/>
    <cellStyle name="Neutral 2" xfId="216" xr:uid="{00000000-0005-0000-0000-0000FB010000}"/>
    <cellStyle name="Neutral 3" xfId="217" xr:uid="{00000000-0005-0000-0000-0000FC010000}"/>
    <cellStyle name="Neutral 4" xfId="218" xr:uid="{00000000-0005-0000-0000-0000FD010000}"/>
    <cellStyle name="Neutral 5" xfId="219" xr:uid="{00000000-0005-0000-0000-0000FE010000}"/>
    <cellStyle name="Neutral 6" xfId="220" xr:uid="{00000000-0005-0000-0000-0000FF010000}"/>
    <cellStyle name="Normal" xfId="0" builtinId="0"/>
    <cellStyle name="Normal 10" xfId="221" xr:uid="{00000000-0005-0000-0000-000001020000}"/>
    <cellStyle name="Normal 11" xfId="222" xr:uid="{00000000-0005-0000-0000-000002020000}"/>
    <cellStyle name="Normal 12" xfId="223" xr:uid="{00000000-0005-0000-0000-000003020000}"/>
    <cellStyle name="Normal 13" xfId="224" xr:uid="{00000000-0005-0000-0000-000004020000}"/>
    <cellStyle name="Normal 14" xfId="225" xr:uid="{00000000-0005-0000-0000-000005020000}"/>
    <cellStyle name="Normal 15" xfId="226" xr:uid="{00000000-0005-0000-0000-000006020000}"/>
    <cellStyle name="Normal 16" xfId="227" xr:uid="{00000000-0005-0000-0000-000007020000}"/>
    <cellStyle name="Normal 17" xfId="228" xr:uid="{00000000-0005-0000-0000-000008020000}"/>
    <cellStyle name="Normal 18" xfId="229" xr:uid="{00000000-0005-0000-0000-000009020000}"/>
    <cellStyle name="Normal 19" xfId="20" xr:uid="{00000000-0005-0000-0000-00000A020000}"/>
    <cellStyle name="Normal 19 10" xfId="791" xr:uid="{00000000-0005-0000-0000-00000B020000}"/>
    <cellStyle name="Normal 19 11" xfId="1232" xr:uid="{00000000-0005-0000-0000-00000C020000}"/>
    <cellStyle name="Normal 19 2" xfId="230" xr:uid="{00000000-0005-0000-0000-00000D020000}"/>
    <cellStyle name="Normal 19 2 2" xfId="382" xr:uid="{00000000-0005-0000-0000-00000E020000}"/>
    <cellStyle name="Normal 19 2 2 2" xfId="423" xr:uid="{00000000-0005-0000-0000-00000F020000}"/>
    <cellStyle name="Normal 19 2 2 2 2" xfId="539" xr:uid="{00000000-0005-0000-0000-000010020000}"/>
    <cellStyle name="Normal 19 2 2 2 2 2" xfId="750" xr:uid="{00000000-0005-0000-0000-000011020000}"/>
    <cellStyle name="Normal 19 2 2 2 2 2 2" xfId="1189" xr:uid="{00000000-0005-0000-0000-000012020000}"/>
    <cellStyle name="Normal 19 2 2 2 2 3" xfId="978" xr:uid="{00000000-0005-0000-0000-000013020000}"/>
    <cellStyle name="Normal 19 2 2 2 3" xfId="638" xr:uid="{00000000-0005-0000-0000-000014020000}"/>
    <cellStyle name="Normal 19 2 2 2 3 2" xfId="1077" xr:uid="{00000000-0005-0000-0000-000015020000}"/>
    <cellStyle name="Normal 19 2 2 2 4" xfId="865" xr:uid="{00000000-0005-0000-0000-000016020000}"/>
    <cellStyle name="Normal 19 2 2 3" xfId="499" xr:uid="{00000000-0005-0000-0000-000017020000}"/>
    <cellStyle name="Normal 19 2 2 3 2" xfId="710" xr:uid="{00000000-0005-0000-0000-000018020000}"/>
    <cellStyle name="Normal 19 2 2 3 2 2" xfId="1149" xr:uid="{00000000-0005-0000-0000-000019020000}"/>
    <cellStyle name="Normal 19 2 2 3 3" xfId="938" xr:uid="{00000000-0005-0000-0000-00001A020000}"/>
    <cellStyle name="Normal 19 2 2 4" xfId="598" xr:uid="{00000000-0005-0000-0000-00001B020000}"/>
    <cellStyle name="Normal 19 2 2 4 2" xfId="1037" xr:uid="{00000000-0005-0000-0000-00001C020000}"/>
    <cellStyle name="Normal 19 2 2 5" xfId="824" xr:uid="{00000000-0005-0000-0000-00001D020000}"/>
    <cellStyle name="Normal 19 2 2 6" xfId="1259" xr:uid="{00000000-0005-0000-0000-00001E020000}"/>
    <cellStyle name="Normal 19 2 3" xfId="406" xr:uid="{00000000-0005-0000-0000-00001F020000}"/>
    <cellStyle name="Normal 19 2 3 2" xfId="522" xr:uid="{00000000-0005-0000-0000-000020020000}"/>
    <cellStyle name="Normal 19 2 3 2 2" xfId="733" xr:uid="{00000000-0005-0000-0000-000021020000}"/>
    <cellStyle name="Normal 19 2 3 2 2 2" xfId="1172" xr:uid="{00000000-0005-0000-0000-000022020000}"/>
    <cellStyle name="Normal 19 2 3 2 3" xfId="961" xr:uid="{00000000-0005-0000-0000-000023020000}"/>
    <cellStyle name="Normal 19 2 3 3" xfId="621" xr:uid="{00000000-0005-0000-0000-000024020000}"/>
    <cellStyle name="Normal 19 2 3 3 2" xfId="1060" xr:uid="{00000000-0005-0000-0000-000025020000}"/>
    <cellStyle name="Normal 19 2 3 4" xfId="848" xr:uid="{00000000-0005-0000-0000-000026020000}"/>
    <cellStyle name="Normal 19 2 4" xfId="461" xr:uid="{00000000-0005-0000-0000-000027020000}"/>
    <cellStyle name="Normal 19 2 4 2" xfId="676" xr:uid="{00000000-0005-0000-0000-000028020000}"/>
    <cellStyle name="Normal 19 2 4 2 2" xfId="1115" xr:uid="{00000000-0005-0000-0000-000029020000}"/>
    <cellStyle name="Normal 19 2 4 3" xfId="903" xr:uid="{00000000-0005-0000-0000-00002A020000}"/>
    <cellStyle name="Normal 19 2 5" xfId="482" xr:uid="{00000000-0005-0000-0000-00002B020000}"/>
    <cellStyle name="Normal 19 2 5 2" xfId="693" xr:uid="{00000000-0005-0000-0000-00002C020000}"/>
    <cellStyle name="Normal 19 2 5 2 2" xfId="1132" xr:uid="{00000000-0005-0000-0000-00002D020000}"/>
    <cellStyle name="Normal 19 2 5 3" xfId="921" xr:uid="{00000000-0005-0000-0000-00002E020000}"/>
    <cellStyle name="Normal 19 2 6" xfId="581" xr:uid="{00000000-0005-0000-0000-00002F020000}"/>
    <cellStyle name="Normal 19 2 6 2" xfId="1020" xr:uid="{00000000-0005-0000-0000-000030020000}"/>
    <cellStyle name="Normal 19 2 7" xfId="805" xr:uid="{00000000-0005-0000-0000-000031020000}"/>
    <cellStyle name="Normal 19 2 8" xfId="1240" xr:uid="{00000000-0005-0000-0000-000032020000}"/>
    <cellStyle name="Normal 19 3" xfId="377" xr:uid="{00000000-0005-0000-0000-000033020000}"/>
    <cellStyle name="Normal 19 3 2" xfId="418" xr:uid="{00000000-0005-0000-0000-000034020000}"/>
    <cellStyle name="Normal 19 3 2 2" xfId="534" xr:uid="{00000000-0005-0000-0000-000035020000}"/>
    <cellStyle name="Normal 19 3 2 2 2" xfId="745" xr:uid="{00000000-0005-0000-0000-000036020000}"/>
    <cellStyle name="Normal 19 3 2 2 2 2" xfId="1184" xr:uid="{00000000-0005-0000-0000-000037020000}"/>
    <cellStyle name="Normal 19 3 2 2 3" xfId="973" xr:uid="{00000000-0005-0000-0000-000038020000}"/>
    <cellStyle name="Normal 19 3 2 3" xfId="633" xr:uid="{00000000-0005-0000-0000-000039020000}"/>
    <cellStyle name="Normal 19 3 2 3 2" xfId="1072" xr:uid="{00000000-0005-0000-0000-00003A020000}"/>
    <cellStyle name="Normal 19 3 2 4" xfId="860" xr:uid="{00000000-0005-0000-0000-00003B020000}"/>
    <cellStyle name="Normal 19 3 3" xfId="494" xr:uid="{00000000-0005-0000-0000-00003C020000}"/>
    <cellStyle name="Normal 19 3 3 2" xfId="705" xr:uid="{00000000-0005-0000-0000-00003D020000}"/>
    <cellStyle name="Normal 19 3 3 2 2" xfId="1144" xr:uid="{00000000-0005-0000-0000-00003E020000}"/>
    <cellStyle name="Normal 19 3 3 3" xfId="933" xr:uid="{00000000-0005-0000-0000-00003F020000}"/>
    <cellStyle name="Normal 19 3 4" xfId="593" xr:uid="{00000000-0005-0000-0000-000040020000}"/>
    <cellStyle name="Normal 19 3 4 2" xfId="1032" xr:uid="{00000000-0005-0000-0000-000041020000}"/>
    <cellStyle name="Normal 19 3 5" xfId="819" xr:uid="{00000000-0005-0000-0000-000042020000}"/>
    <cellStyle name="Normal 19 3 6" xfId="1254" xr:uid="{00000000-0005-0000-0000-000043020000}"/>
    <cellStyle name="Normal 19 4" xfId="401" xr:uid="{00000000-0005-0000-0000-000044020000}"/>
    <cellStyle name="Normal 19 4 2" xfId="517" xr:uid="{00000000-0005-0000-0000-000045020000}"/>
    <cellStyle name="Normal 19 4 2 2" xfId="728" xr:uid="{00000000-0005-0000-0000-000046020000}"/>
    <cellStyle name="Normal 19 4 2 2 2" xfId="1167" xr:uid="{00000000-0005-0000-0000-000047020000}"/>
    <cellStyle name="Normal 19 4 2 3" xfId="956" xr:uid="{00000000-0005-0000-0000-000048020000}"/>
    <cellStyle name="Normal 19 4 3" xfId="616" xr:uid="{00000000-0005-0000-0000-000049020000}"/>
    <cellStyle name="Normal 19 4 3 2" xfId="1055" xr:uid="{00000000-0005-0000-0000-00004A020000}"/>
    <cellStyle name="Normal 19 4 4" xfId="843" xr:uid="{00000000-0005-0000-0000-00004B020000}"/>
    <cellStyle name="Normal 19 5" xfId="439" xr:uid="{00000000-0005-0000-0000-00004C020000}"/>
    <cellStyle name="Normal 19 5 2" xfId="555" xr:uid="{00000000-0005-0000-0000-00004D020000}"/>
    <cellStyle name="Normal 19 5 2 2" xfId="766" xr:uid="{00000000-0005-0000-0000-00004E020000}"/>
    <cellStyle name="Normal 19 5 2 2 2" xfId="1205" xr:uid="{00000000-0005-0000-0000-00004F020000}"/>
    <cellStyle name="Normal 19 5 2 3" xfId="994" xr:uid="{00000000-0005-0000-0000-000050020000}"/>
    <cellStyle name="Normal 19 5 3" xfId="654" xr:uid="{00000000-0005-0000-0000-000051020000}"/>
    <cellStyle name="Normal 19 5 3 2" xfId="1093" xr:uid="{00000000-0005-0000-0000-000052020000}"/>
    <cellStyle name="Normal 19 5 4" xfId="881" xr:uid="{00000000-0005-0000-0000-000053020000}"/>
    <cellStyle name="Normal 19 6" xfId="449" xr:uid="{00000000-0005-0000-0000-000054020000}"/>
    <cellStyle name="Normal 19 6 2" xfId="565" xr:uid="{00000000-0005-0000-0000-000055020000}"/>
    <cellStyle name="Normal 19 6 2 2" xfId="776" xr:uid="{00000000-0005-0000-0000-000056020000}"/>
    <cellStyle name="Normal 19 6 2 2 2" xfId="1215" xr:uid="{00000000-0005-0000-0000-000057020000}"/>
    <cellStyle name="Normal 19 6 2 3" xfId="1004" xr:uid="{00000000-0005-0000-0000-000058020000}"/>
    <cellStyle name="Normal 19 6 3" xfId="664" xr:uid="{00000000-0005-0000-0000-000059020000}"/>
    <cellStyle name="Normal 19 6 3 2" xfId="1103" xr:uid="{00000000-0005-0000-0000-00005A020000}"/>
    <cellStyle name="Normal 19 6 4" xfId="891" xr:uid="{00000000-0005-0000-0000-00005B020000}"/>
    <cellStyle name="Normal 19 7" xfId="455" xr:uid="{00000000-0005-0000-0000-00005C020000}"/>
    <cellStyle name="Normal 19 7 2" xfId="670" xr:uid="{00000000-0005-0000-0000-00005D020000}"/>
    <cellStyle name="Normal 19 7 2 2" xfId="1109" xr:uid="{00000000-0005-0000-0000-00005E020000}"/>
    <cellStyle name="Normal 19 7 3" xfId="897" xr:uid="{00000000-0005-0000-0000-00005F020000}"/>
    <cellStyle name="Normal 19 8" xfId="477" xr:uid="{00000000-0005-0000-0000-000060020000}"/>
    <cellStyle name="Normal 19 8 2" xfId="688" xr:uid="{00000000-0005-0000-0000-000061020000}"/>
    <cellStyle name="Normal 19 8 2 2" xfId="1127" xr:uid="{00000000-0005-0000-0000-000062020000}"/>
    <cellStyle name="Normal 19 8 3" xfId="916" xr:uid="{00000000-0005-0000-0000-000063020000}"/>
    <cellStyle name="Normal 19 9" xfId="576" xr:uid="{00000000-0005-0000-0000-000064020000}"/>
    <cellStyle name="Normal 19 9 2" xfId="1015" xr:uid="{00000000-0005-0000-0000-000065020000}"/>
    <cellStyle name="Normal 2" xfId="5" xr:uid="{00000000-0005-0000-0000-000066020000}"/>
    <cellStyle name="Normal 2 2" xfId="11" xr:uid="{00000000-0005-0000-0000-000067020000}"/>
    <cellStyle name="Normal 2 2 2" xfId="231" xr:uid="{00000000-0005-0000-0000-000068020000}"/>
    <cellStyle name="Normal 2 2 3" xfId="373" xr:uid="{00000000-0005-0000-0000-000069020000}"/>
    <cellStyle name="Normal 2 2 3 2" xfId="414" xr:uid="{00000000-0005-0000-0000-00006A020000}"/>
    <cellStyle name="Normal 2 2 3 2 2" xfId="530" xr:uid="{00000000-0005-0000-0000-00006B020000}"/>
    <cellStyle name="Normal 2 2 3 2 2 2" xfId="741" xr:uid="{00000000-0005-0000-0000-00006C020000}"/>
    <cellStyle name="Normal 2 2 3 2 2 2 2" xfId="1180" xr:uid="{00000000-0005-0000-0000-00006D020000}"/>
    <cellStyle name="Normal 2 2 3 2 2 3" xfId="969" xr:uid="{00000000-0005-0000-0000-00006E020000}"/>
    <cellStyle name="Normal 2 2 3 2 3" xfId="629" xr:uid="{00000000-0005-0000-0000-00006F020000}"/>
    <cellStyle name="Normal 2 2 3 2 3 2" xfId="1068" xr:uid="{00000000-0005-0000-0000-000070020000}"/>
    <cellStyle name="Normal 2 2 3 2 4" xfId="856" xr:uid="{00000000-0005-0000-0000-000071020000}"/>
    <cellStyle name="Normal 2 2 3 3" xfId="490" xr:uid="{00000000-0005-0000-0000-000072020000}"/>
    <cellStyle name="Normal 2 2 3 3 2" xfId="701" xr:uid="{00000000-0005-0000-0000-000073020000}"/>
    <cellStyle name="Normal 2 2 3 3 2 2" xfId="1140" xr:uid="{00000000-0005-0000-0000-000074020000}"/>
    <cellStyle name="Normal 2 2 3 3 3" xfId="929" xr:uid="{00000000-0005-0000-0000-000075020000}"/>
    <cellStyle name="Normal 2 2 3 4" xfId="589" xr:uid="{00000000-0005-0000-0000-000076020000}"/>
    <cellStyle name="Normal 2 2 3 4 2" xfId="1028" xr:uid="{00000000-0005-0000-0000-000077020000}"/>
    <cellStyle name="Normal 2 2 3 5" xfId="815" xr:uid="{00000000-0005-0000-0000-000078020000}"/>
    <cellStyle name="Normal 2 2 3 6" xfId="1250" xr:uid="{00000000-0005-0000-0000-000079020000}"/>
    <cellStyle name="Normal 2 2 4" xfId="397" xr:uid="{00000000-0005-0000-0000-00007A020000}"/>
    <cellStyle name="Normal 2 2 4 2" xfId="513" xr:uid="{00000000-0005-0000-0000-00007B020000}"/>
    <cellStyle name="Normal 2 2 4 2 2" xfId="724" xr:uid="{00000000-0005-0000-0000-00007C020000}"/>
    <cellStyle name="Normal 2 2 4 2 2 2" xfId="1163" xr:uid="{00000000-0005-0000-0000-00007D020000}"/>
    <cellStyle name="Normal 2 2 4 2 3" xfId="952" xr:uid="{00000000-0005-0000-0000-00007E020000}"/>
    <cellStyle name="Normal 2 2 4 3" xfId="612" xr:uid="{00000000-0005-0000-0000-00007F020000}"/>
    <cellStyle name="Normal 2 2 4 3 2" xfId="1051" xr:uid="{00000000-0005-0000-0000-000080020000}"/>
    <cellStyle name="Normal 2 2 4 4" xfId="839" xr:uid="{00000000-0005-0000-0000-000081020000}"/>
    <cellStyle name="Normal 2 2 5" xfId="472" xr:uid="{00000000-0005-0000-0000-000082020000}"/>
    <cellStyle name="Normal 2 2 5 2" xfId="684" xr:uid="{00000000-0005-0000-0000-000083020000}"/>
    <cellStyle name="Normal 2 2 5 2 2" xfId="1123" xr:uid="{00000000-0005-0000-0000-000084020000}"/>
    <cellStyle name="Normal 2 2 5 3" xfId="912" xr:uid="{00000000-0005-0000-0000-000085020000}"/>
    <cellStyle name="Normal 2 2 6" xfId="572" xr:uid="{00000000-0005-0000-0000-000086020000}"/>
    <cellStyle name="Normal 2 2 6 2" xfId="1011" xr:uid="{00000000-0005-0000-0000-000087020000}"/>
    <cellStyle name="Normal 2 2 7" xfId="785" xr:uid="{00000000-0005-0000-0000-000088020000}"/>
    <cellStyle name="Normal 2 2 8" xfId="1219" xr:uid="{00000000-0005-0000-0000-000089020000}"/>
    <cellStyle name="Normal 2 2 9" xfId="1227" xr:uid="{00000000-0005-0000-0000-00008A020000}"/>
    <cellStyle name="Normal 2 3" xfId="232" xr:uid="{00000000-0005-0000-0000-00008B020000}"/>
    <cellStyle name="Normal 2 4" xfId="33" xr:uid="{00000000-0005-0000-0000-00008C020000}"/>
    <cellStyle name="Normal 2 5" xfId="434" xr:uid="{00000000-0005-0000-0000-00008D020000}"/>
    <cellStyle name="Normal 2 5 2" xfId="550" xr:uid="{00000000-0005-0000-0000-00008E020000}"/>
    <cellStyle name="Normal 2 5 2 2" xfId="761" xr:uid="{00000000-0005-0000-0000-00008F020000}"/>
    <cellStyle name="Normal 2 5 2 2 2" xfId="1200" xr:uid="{00000000-0005-0000-0000-000090020000}"/>
    <cellStyle name="Normal 2 5 2 3" xfId="989" xr:uid="{00000000-0005-0000-0000-000091020000}"/>
    <cellStyle name="Normal 2 5 3" xfId="649" xr:uid="{00000000-0005-0000-0000-000092020000}"/>
    <cellStyle name="Normal 2 5 3 2" xfId="1088" xr:uid="{00000000-0005-0000-0000-000093020000}"/>
    <cellStyle name="Normal 2 5 4" xfId="876" xr:uid="{00000000-0005-0000-0000-000094020000}"/>
    <cellStyle name="Normal 2 6" xfId="444" xr:uid="{00000000-0005-0000-0000-000095020000}"/>
    <cellStyle name="Normal 2 6 2" xfId="560" xr:uid="{00000000-0005-0000-0000-000096020000}"/>
    <cellStyle name="Normal 2 6 2 2" xfId="771" xr:uid="{00000000-0005-0000-0000-000097020000}"/>
    <cellStyle name="Normal 2 6 2 2 2" xfId="1210" xr:uid="{00000000-0005-0000-0000-000098020000}"/>
    <cellStyle name="Normal 2 6 2 3" xfId="999" xr:uid="{00000000-0005-0000-0000-000099020000}"/>
    <cellStyle name="Normal 2 6 3" xfId="659" xr:uid="{00000000-0005-0000-0000-00009A020000}"/>
    <cellStyle name="Normal 2 6 3 2" xfId="1098" xr:uid="{00000000-0005-0000-0000-00009B020000}"/>
    <cellStyle name="Normal 2 6 4" xfId="886" xr:uid="{00000000-0005-0000-0000-00009C020000}"/>
    <cellStyle name="Normal 2 7" xfId="453" xr:uid="{00000000-0005-0000-0000-00009D020000}"/>
    <cellStyle name="Normal 2 7 2" xfId="668" xr:uid="{00000000-0005-0000-0000-00009E020000}"/>
    <cellStyle name="Normal 2 7 2 2" xfId="1107" xr:uid="{00000000-0005-0000-0000-00009F020000}"/>
    <cellStyle name="Normal 2 7 3" xfId="895" xr:uid="{00000000-0005-0000-0000-0000A0020000}"/>
    <cellStyle name="Normal 20" xfId="233" xr:uid="{00000000-0005-0000-0000-0000A1020000}"/>
    <cellStyle name="Normal 21" xfId="234" xr:uid="{00000000-0005-0000-0000-0000A2020000}"/>
    <cellStyle name="Normal 22" xfId="235" xr:uid="{00000000-0005-0000-0000-0000A3020000}"/>
    <cellStyle name="Normal 23" xfId="236" xr:uid="{00000000-0005-0000-0000-0000A4020000}"/>
    <cellStyle name="Normal 24" xfId="237" xr:uid="{00000000-0005-0000-0000-0000A5020000}"/>
    <cellStyle name="Normal 25" xfId="238" xr:uid="{00000000-0005-0000-0000-0000A6020000}"/>
    <cellStyle name="Normal 26" xfId="239" xr:uid="{00000000-0005-0000-0000-0000A7020000}"/>
    <cellStyle name="Normal 26 2" xfId="240" xr:uid="{00000000-0005-0000-0000-0000A8020000}"/>
    <cellStyle name="Normal 26 2 2" xfId="349" xr:uid="{00000000-0005-0000-0000-0000A9020000}"/>
    <cellStyle name="Normal 26 3" xfId="348" xr:uid="{00000000-0005-0000-0000-0000AA020000}"/>
    <cellStyle name="Normal 27" xfId="241" xr:uid="{00000000-0005-0000-0000-0000AB020000}"/>
    <cellStyle name="Normal 27 2" xfId="26" xr:uid="{00000000-0005-0000-0000-0000AC020000}"/>
    <cellStyle name="Normal 27 2 2" xfId="351" xr:uid="{00000000-0005-0000-0000-0000AD020000}"/>
    <cellStyle name="Normal 27 3" xfId="350" xr:uid="{00000000-0005-0000-0000-0000AE020000}"/>
    <cellStyle name="Normal 28" xfId="242" xr:uid="{00000000-0005-0000-0000-0000AF020000}"/>
    <cellStyle name="Normal 29" xfId="243" xr:uid="{00000000-0005-0000-0000-0000B0020000}"/>
    <cellStyle name="Normal 29 2" xfId="352" xr:uid="{00000000-0005-0000-0000-0000B1020000}"/>
    <cellStyle name="Normal 3" xfId="4" xr:uid="{00000000-0005-0000-0000-0000B2020000}"/>
    <cellStyle name="Normal 3 10" xfId="466" xr:uid="{00000000-0005-0000-0000-0000B3020000}"/>
    <cellStyle name="Normal 3 10 2" xfId="681" xr:uid="{00000000-0005-0000-0000-0000B4020000}"/>
    <cellStyle name="Normal 3 10 2 2" xfId="1120" xr:uid="{00000000-0005-0000-0000-0000B5020000}"/>
    <cellStyle name="Normal 3 10 3" xfId="908" xr:uid="{00000000-0005-0000-0000-0000B6020000}"/>
    <cellStyle name="Normal 3 11" xfId="569" xr:uid="{00000000-0005-0000-0000-0000B7020000}"/>
    <cellStyle name="Normal 3 11 2" xfId="1008" xr:uid="{00000000-0005-0000-0000-0000B8020000}"/>
    <cellStyle name="Normal 3 12" xfId="781" xr:uid="{00000000-0005-0000-0000-0000B9020000}"/>
    <cellStyle name="Normal 3 13" xfId="1221" xr:uid="{00000000-0005-0000-0000-0000BA020000}"/>
    <cellStyle name="Normal 3 2" xfId="245" xr:uid="{00000000-0005-0000-0000-0000BB020000}"/>
    <cellStyle name="Normal 3 2 2" xfId="383" xr:uid="{00000000-0005-0000-0000-0000BC020000}"/>
    <cellStyle name="Normal 3 2 2 2" xfId="424" xr:uid="{00000000-0005-0000-0000-0000BD020000}"/>
    <cellStyle name="Normal 3 2 2 2 2" xfId="540" xr:uid="{00000000-0005-0000-0000-0000BE020000}"/>
    <cellStyle name="Normal 3 2 2 2 2 2" xfId="751" xr:uid="{00000000-0005-0000-0000-0000BF020000}"/>
    <cellStyle name="Normal 3 2 2 2 2 2 2" xfId="1190" xr:uid="{00000000-0005-0000-0000-0000C0020000}"/>
    <cellStyle name="Normal 3 2 2 2 2 3" xfId="979" xr:uid="{00000000-0005-0000-0000-0000C1020000}"/>
    <cellStyle name="Normal 3 2 2 2 3" xfId="639" xr:uid="{00000000-0005-0000-0000-0000C2020000}"/>
    <cellStyle name="Normal 3 2 2 2 3 2" xfId="1078" xr:uid="{00000000-0005-0000-0000-0000C3020000}"/>
    <cellStyle name="Normal 3 2 2 2 4" xfId="866" xr:uid="{00000000-0005-0000-0000-0000C4020000}"/>
    <cellStyle name="Normal 3 2 2 3" xfId="500" xr:uid="{00000000-0005-0000-0000-0000C5020000}"/>
    <cellStyle name="Normal 3 2 2 3 2" xfId="711" xr:uid="{00000000-0005-0000-0000-0000C6020000}"/>
    <cellStyle name="Normal 3 2 2 3 2 2" xfId="1150" xr:uid="{00000000-0005-0000-0000-0000C7020000}"/>
    <cellStyle name="Normal 3 2 2 3 3" xfId="939" xr:uid="{00000000-0005-0000-0000-0000C8020000}"/>
    <cellStyle name="Normal 3 2 2 4" xfId="599" xr:uid="{00000000-0005-0000-0000-0000C9020000}"/>
    <cellStyle name="Normal 3 2 2 4 2" xfId="1038" xr:uid="{00000000-0005-0000-0000-0000CA020000}"/>
    <cellStyle name="Normal 3 2 2 5" xfId="825" xr:uid="{00000000-0005-0000-0000-0000CB020000}"/>
    <cellStyle name="Normal 3 2 2 6" xfId="1260" xr:uid="{00000000-0005-0000-0000-0000CC020000}"/>
    <cellStyle name="Normal 3 2 3" xfId="407" xr:uid="{00000000-0005-0000-0000-0000CD020000}"/>
    <cellStyle name="Normal 3 2 3 2" xfId="523" xr:uid="{00000000-0005-0000-0000-0000CE020000}"/>
    <cellStyle name="Normal 3 2 3 2 2" xfId="734" xr:uid="{00000000-0005-0000-0000-0000CF020000}"/>
    <cellStyle name="Normal 3 2 3 2 2 2" xfId="1173" xr:uid="{00000000-0005-0000-0000-0000D0020000}"/>
    <cellStyle name="Normal 3 2 3 2 3" xfId="962" xr:uid="{00000000-0005-0000-0000-0000D1020000}"/>
    <cellStyle name="Normal 3 2 3 3" xfId="622" xr:uid="{00000000-0005-0000-0000-0000D2020000}"/>
    <cellStyle name="Normal 3 2 3 3 2" xfId="1061" xr:uid="{00000000-0005-0000-0000-0000D3020000}"/>
    <cellStyle name="Normal 3 2 3 4" xfId="849" xr:uid="{00000000-0005-0000-0000-0000D4020000}"/>
    <cellStyle name="Normal 3 2 4" xfId="462" xr:uid="{00000000-0005-0000-0000-0000D5020000}"/>
    <cellStyle name="Normal 3 2 4 2" xfId="677" xr:uid="{00000000-0005-0000-0000-0000D6020000}"/>
    <cellStyle name="Normal 3 2 4 2 2" xfId="1116" xr:uid="{00000000-0005-0000-0000-0000D7020000}"/>
    <cellStyle name="Normal 3 2 4 3" xfId="904" xr:uid="{00000000-0005-0000-0000-0000D8020000}"/>
    <cellStyle name="Normal 3 2 5" xfId="483" xr:uid="{00000000-0005-0000-0000-0000D9020000}"/>
    <cellStyle name="Normal 3 2 5 2" xfId="694" xr:uid="{00000000-0005-0000-0000-0000DA020000}"/>
    <cellStyle name="Normal 3 2 5 2 2" xfId="1133" xr:uid="{00000000-0005-0000-0000-0000DB020000}"/>
    <cellStyle name="Normal 3 2 5 3" xfId="922" xr:uid="{00000000-0005-0000-0000-0000DC020000}"/>
    <cellStyle name="Normal 3 2 6" xfId="582" xr:uid="{00000000-0005-0000-0000-0000DD020000}"/>
    <cellStyle name="Normal 3 2 6 2" xfId="1021" xr:uid="{00000000-0005-0000-0000-0000DE020000}"/>
    <cellStyle name="Normal 3 2 7" xfId="806" xr:uid="{00000000-0005-0000-0000-0000DF020000}"/>
    <cellStyle name="Normal 3 2 8" xfId="1241" xr:uid="{00000000-0005-0000-0000-0000E0020000}"/>
    <cellStyle name="Normal 3 3" xfId="246" xr:uid="{00000000-0005-0000-0000-0000E1020000}"/>
    <cellStyle name="Normal 3 3 2" xfId="384" xr:uid="{00000000-0005-0000-0000-0000E2020000}"/>
    <cellStyle name="Normal 3 3 2 2" xfId="425" xr:uid="{00000000-0005-0000-0000-0000E3020000}"/>
    <cellStyle name="Normal 3 3 2 2 2" xfId="541" xr:uid="{00000000-0005-0000-0000-0000E4020000}"/>
    <cellStyle name="Normal 3 3 2 2 2 2" xfId="752" xr:uid="{00000000-0005-0000-0000-0000E5020000}"/>
    <cellStyle name="Normal 3 3 2 2 2 2 2" xfId="1191" xr:uid="{00000000-0005-0000-0000-0000E6020000}"/>
    <cellStyle name="Normal 3 3 2 2 2 3" xfId="980" xr:uid="{00000000-0005-0000-0000-0000E7020000}"/>
    <cellStyle name="Normal 3 3 2 2 3" xfId="640" xr:uid="{00000000-0005-0000-0000-0000E8020000}"/>
    <cellStyle name="Normal 3 3 2 2 3 2" xfId="1079" xr:uid="{00000000-0005-0000-0000-0000E9020000}"/>
    <cellStyle name="Normal 3 3 2 2 4" xfId="867" xr:uid="{00000000-0005-0000-0000-0000EA020000}"/>
    <cellStyle name="Normal 3 3 2 3" xfId="501" xr:uid="{00000000-0005-0000-0000-0000EB020000}"/>
    <cellStyle name="Normal 3 3 2 3 2" xfId="712" xr:uid="{00000000-0005-0000-0000-0000EC020000}"/>
    <cellStyle name="Normal 3 3 2 3 2 2" xfId="1151" xr:uid="{00000000-0005-0000-0000-0000ED020000}"/>
    <cellStyle name="Normal 3 3 2 3 3" xfId="940" xr:uid="{00000000-0005-0000-0000-0000EE020000}"/>
    <cellStyle name="Normal 3 3 2 4" xfId="600" xr:uid="{00000000-0005-0000-0000-0000EF020000}"/>
    <cellStyle name="Normal 3 3 2 4 2" xfId="1039" xr:uid="{00000000-0005-0000-0000-0000F0020000}"/>
    <cellStyle name="Normal 3 3 2 5" xfId="826" xr:uid="{00000000-0005-0000-0000-0000F1020000}"/>
    <cellStyle name="Normal 3 3 2 6" xfId="1261" xr:uid="{00000000-0005-0000-0000-0000F2020000}"/>
    <cellStyle name="Normal 3 3 3" xfId="408" xr:uid="{00000000-0005-0000-0000-0000F3020000}"/>
    <cellStyle name="Normal 3 3 3 2" xfId="524" xr:uid="{00000000-0005-0000-0000-0000F4020000}"/>
    <cellStyle name="Normal 3 3 3 2 2" xfId="735" xr:uid="{00000000-0005-0000-0000-0000F5020000}"/>
    <cellStyle name="Normal 3 3 3 2 2 2" xfId="1174" xr:uid="{00000000-0005-0000-0000-0000F6020000}"/>
    <cellStyle name="Normal 3 3 3 2 3" xfId="963" xr:uid="{00000000-0005-0000-0000-0000F7020000}"/>
    <cellStyle name="Normal 3 3 3 3" xfId="623" xr:uid="{00000000-0005-0000-0000-0000F8020000}"/>
    <cellStyle name="Normal 3 3 3 3 2" xfId="1062" xr:uid="{00000000-0005-0000-0000-0000F9020000}"/>
    <cellStyle name="Normal 3 3 3 4" xfId="850" xr:uid="{00000000-0005-0000-0000-0000FA020000}"/>
    <cellStyle name="Normal 3 3 4" xfId="463" xr:uid="{00000000-0005-0000-0000-0000FB020000}"/>
    <cellStyle name="Normal 3 3 4 2" xfId="678" xr:uid="{00000000-0005-0000-0000-0000FC020000}"/>
    <cellStyle name="Normal 3 3 4 2 2" xfId="1117" xr:uid="{00000000-0005-0000-0000-0000FD020000}"/>
    <cellStyle name="Normal 3 3 4 3" xfId="905" xr:uid="{00000000-0005-0000-0000-0000FE020000}"/>
    <cellStyle name="Normal 3 3 5" xfId="484" xr:uid="{00000000-0005-0000-0000-0000FF020000}"/>
    <cellStyle name="Normal 3 3 5 2" xfId="695" xr:uid="{00000000-0005-0000-0000-000000030000}"/>
    <cellStyle name="Normal 3 3 5 2 2" xfId="1134" xr:uid="{00000000-0005-0000-0000-000001030000}"/>
    <cellStyle name="Normal 3 3 5 3" xfId="923" xr:uid="{00000000-0005-0000-0000-000002030000}"/>
    <cellStyle name="Normal 3 3 6" xfId="583" xr:uid="{00000000-0005-0000-0000-000003030000}"/>
    <cellStyle name="Normal 3 3 6 2" xfId="1022" xr:uid="{00000000-0005-0000-0000-000004030000}"/>
    <cellStyle name="Normal 3 3 7" xfId="807" xr:uid="{00000000-0005-0000-0000-000005030000}"/>
    <cellStyle name="Normal 3 3 8" xfId="1242" xr:uid="{00000000-0005-0000-0000-000006030000}"/>
    <cellStyle name="Normal 3 4" xfId="244" xr:uid="{00000000-0005-0000-0000-000007030000}"/>
    <cellStyle name="Normal 3 5" xfId="370" xr:uid="{00000000-0005-0000-0000-000008030000}"/>
    <cellStyle name="Normal 3 5 2" xfId="411" xr:uid="{00000000-0005-0000-0000-000009030000}"/>
    <cellStyle name="Normal 3 5 2 2" xfId="527" xr:uid="{00000000-0005-0000-0000-00000A030000}"/>
    <cellStyle name="Normal 3 5 2 2 2" xfId="738" xr:uid="{00000000-0005-0000-0000-00000B030000}"/>
    <cellStyle name="Normal 3 5 2 2 2 2" xfId="1177" xr:uid="{00000000-0005-0000-0000-00000C030000}"/>
    <cellStyle name="Normal 3 5 2 2 3" xfId="966" xr:uid="{00000000-0005-0000-0000-00000D030000}"/>
    <cellStyle name="Normal 3 5 2 3" xfId="626" xr:uid="{00000000-0005-0000-0000-00000E030000}"/>
    <cellStyle name="Normal 3 5 2 3 2" xfId="1065" xr:uid="{00000000-0005-0000-0000-00000F030000}"/>
    <cellStyle name="Normal 3 5 2 4" xfId="853" xr:uid="{00000000-0005-0000-0000-000010030000}"/>
    <cellStyle name="Normal 3 5 3" xfId="487" xr:uid="{00000000-0005-0000-0000-000011030000}"/>
    <cellStyle name="Normal 3 5 3 2" xfId="698" xr:uid="{00000000-0005-0000-0000-000012030000}"/>
    <cellStyle name="Normal 3 5 3 2 2" xfId="1137" xr:uid="{00000000-0005-0000-0000-000013030000}"/>
    <cellStyle name="Normal 3 5 3 3" xfId="926" xr:uid="{00000000-0005-0000-0000-000014030000}"/>
    <cellStyle name="Normal 3 5 4" xfId="586" xr:uid="{00000000-0005-0000-0000-000015030000}"/>
    <cellStyle name="Normal 3 5 4 2" xfId="1025" xr:uid="{00000000-0005-0000-0000-000016030000}"/>
    <cellStyle name="Normal 3 5 5" xfId="812" xr:uid="{00000000-0005-0000-0000-000017030000}"/>
    <cellStyle name="Normal 3 5 6" xfId="1247" xr:uid="{00000000-0005-0000-0000-000018030000}"/>
    <cellStyle name="Normal 3 6" xfId="394" xr:uid="{00000000-0005-0000-0000-000019030000}"/>
    <cellStyle name="Normal 3 6 2" xfId="510" xr:uid="{00000000-0005-0000-0000-00001A030000}"/>
    <cellStyle name="Normal 3 6 2 2" xfId="721" xr:uid="{00000000-0005-0000-0000-00001B030000}"/>
    <cellStyle name="Normal 3 6 2 2 2" xfId="1160" xr:uid="{00000000-0005-0000-0000-00001C030000}"/>
    <cellStyle name="Normal 3 6 2 3" xfId="949" xr:uid="{00000000-0005-0000-0000-00001D030000}"/>
    <cellStyle name="Normal 3 6 3" xfId="609" xr:uid="{00000000-0005-0000-0000-00001E030000}"/>
    <cellStyle name="Normal 3 6 3 2" xfId="1048" xr:uid="{00000000-0005-0000-0000-00001F030000}"/>
    <cellStyle name="Normal 3 6 4" xfId="836" xr:uid="{00000000-0005-0000-0000-000020030000}"/>
    <cellStyle name="Normal 3 6 5" xfId="1223" xr:uid="{00000000-0005-0000-0000-000021030000}"/>
    <cellStyle name="Normal 3 7" xfId="392" xr:uid="{00000000-0005-0000-0000-000022030000}"/>
    <cellStyle name="Normal 3 7 2" xfId="509" xr:uid="{00000000-0005-0000-0000-000023030000}"/>
    <cellStyle name="Normal 3 7 2 2" xfId="720" xr:uid="{00000000-0005-0000-0000-000024030000}"/>
    <cellStyle name="Normal 3 7 2 2 2" xfId="1159" xr:uid="{00000000-0005-0000-0000-000025030000}"/>
    <cellStyle name="Normal 3 7 2 3" xfId="948" xr:uid="{00000000-0005-0000-0000-000026030000}"/>
    <cellStyle name="Normal 3 7 3" xfId="608" xr:uid="{00000000-0005-0000-0000-000027030000}"/>
    <cellStyle name="Normal 3 7 3 2" xfId="1047" xr:uid="{00000000-0005-0000-0000-000028030000}"/>
    <cellStyle name="Normal 3 7 4" xfId="834" xr:uid="{00000000-0005-0000-0000-000029030000}"/>
    <cellStyle name="Normal 3 8" xfId="435" xr:uid="{00000000-0005-0000-0000-00002A030000}"/>
    <cellStyle name="Normal 3 8 2" xfId="551" xr:uid="{00000000-0005-0000-0000-00002B030000}"/>
    <cellStyle name="Normal 3 8 2 2" xfId="762" xr:uid="{00000000-0005-0000-0000-00002C030000}"/>
    <cellStyle name="Normal 3 8 2 2 2" xfId="1201" xr:uid="{00000000-0005-0000-0000-00002D030000}"/>
    <cellStyle name="Normal 3 8 2 3" xfId="990" xr:uid="{00000000-0005-0000-0000-00002E030000}"/>
    <cellStyle name="Normal 3 8 3" xfId="650" xr:uid="{00000000-0005-0000-0000-00002F030000}"/>
    <cellStyle name="Normal 3 8 3 2" xfId="1089" xr:uid="{00000000-0005-0000-0000-000030030000}"/>
    <cellStyle name="Normal 3 8 4" xfId="877" xr:uid="{00000000-0005-0000-0000-000031030000}"/>
    <cellStyle name="Normal 3 9" xfId="445" xr:uid="{00000000-0005-0000-0000-000032030000}"/>
    <cellStyle name="Normal 3 9 2" xfId="561" xr:uid="{00000000-0005-0000-0000-000033030000}"/>
    <cellStyle name="Normal 3 9 2 2" xfId="772" xr:uid="{00000000-0005-0000-0000-000034030000}"/>
    <cellStyle name="Normal 3 9 2 2 2" xfId="1211" xr:uid="{00000000-0005-0000-0000-000035030000}"/>
    <cellStyle name="Normal 3 9 2 3" xfId="1000" xr:uid="{00000000-0005-0000-0000-000036030000}"/>
    <cellStyle name="Normal 3 9 3" xfId="660" xr:uid="{00000000-0005-0000-0000-000037030000}"/>
    <cellStyle name="Normal 3 9 3 2" xfId="1099" xr:uid="{00000000-0005-0000-0000-000038030000}"/>
    <cellStyle name="Normal 3 9 4" xfId="887" xr:uid="{00000000-0005-0000-0000-000039030000}"/>
    <cellStyle name="Normal 30" xfId="247" xr:uid="{00000000-0005-0000-0000-00003A030000}"/>
    <cellStyle name="Normal 31" xfId="248" xr:uid="{00000000-0005-0000-0000-00003B030000}"/>
    <cellStyle name="Normal 31 2" xfId="385" xr:uid="{00000000-0005-0000-0000-00003C030000}"/>
    <cellStyle name="Normal 31 2 2" xfId="426" xr:uid="{00000000-0005-0000-0000-00003D030000}"/>
    <cellStyle name="Normal 31 2 2 2" xfId="542" xr:uid="{00000000-0005-0000-0000-00003E030000}"/>
    <cellStyle name="Normal 31 2 2 2 2" xfId="753" xr:uid="{00000000-0005-0000-0000-00003F030000}"/>
    <cellStyle name="Normal 31 2 2 2 2 2" xfId="1192" xr:uid="{00000000-0005-0000-0000-000040030000}"/>
    <cellStyle name="Normal 31 2 2 2 3" xfId="981" xr:uid="{00000000-0005-0000-0000-000041030000}"/>
    <cellStyle name="Normal 31 2 2 3" xfId="641" xr:uid="{00000000-0005-0000-0000-000042030000}"/>
    <cellStyle name="Normal 31 2 2 3 2" xfId="1080" xr:uid="{00000000-0005-0000-0000-000043030000}"/>
    <cellStyle name="Normal 31 2 2 4" xfId="868" xr:uid="{00000000-0005-0000-0000-000044030000}"/>
    <cellStyle name="Normal 31 2 3" xfId="502" xr:uid="{00000000-0005-0000-0000-000045030000}"/>
    <cellStyle name="Normal 31 2 3 2" xfId="713" xr:uid="{00000000-0005-0000-0000-000046030000}"/>
    <cellStyle name="Normal 31 2 3 2 2" xfId="1152" xr:uid="{00000000-0005-0000-0000-000047030000}"/>
    <cellStyle name="Normal 31 2 3 3" xfId="941" xr:uid="{00000000-0005-0000-0000-000048030000}"/>
    <cellStyle name="Normal 31 2 4" xfId="601" xr:uid="{00000000-0005-0000-0000-000049030000}"/>
    <cellStyle name="Normal 31 2 4 2" xfId="1040" xr:uid="{00000000-0005-0000-0000-00004A030000}"/>
    <cellStyle name="Normal 31 2 5" xfId="827" xr:uid="{00000000-0005-0000-0000-00004B030000}"/>
    <cellStyle name="Normal 31 2 6" xfId="1262" xr:uid="{00000000-0005-0000-0000-00004C030000}"/>
    <cellStyle name="Normal 31 3" xfId="409" xr:uid="{00000000-0005-0000-0000-00004D030000}"/>
    <cellStyle name="Normal 31 3 2" xfId="525" xr:uid="{00000000-0005-0000-0000-00004E030000}"/>
    <cellStyle name="Normal 31 3 2 2" xfId="736" xr:uid="{00000000-0005-0000-0000-00004F030000}"/>
    <cellStyle name="Normal 31 3 2 2 2" xfId="1175" xr:uid="{00000000-0005-0000-0000-000050030000}"/>
    <cellStyle name="Normal 31 3 2 3" xfId="964" xr:uid="{00000000-0005-0000-0000-000051030000}"/>
    <cellStyle name="Normal 31 3 3" xfId="624" xr:uid="{00000000-0005-0000-0000-000052030000}"/>
    <cellStyle name="Normal 31 3 3 2" xfId="1063" xr:uid="{00000000-0005-0000-0000-000053030000}"/>
    <cellStyle name="Normal 31 3 4" xfId="851" xr:uid="{00000000-0005-0000-0000-000054030000}"/>
    <cellStyle name="Normal 31 4" xfId="464" xr:uid="{00000000-0005-0000-0000-000055030000}"/>
    <cellStyle name="Normal 31 4 2" xfId="679" xr:uid="{00000000-0005-0000-0000-000056030000}"/>
    <cellStyle name="Normal 31 4 2 2" xfId="1118" xr:uid="{00000000-0005-0000-0000-000057030000}"/>
    <cellStyle name="Normal 31 4 3" xfId="906" xr:uid="{00000000-0005-0000-0000-000058030000}"/>
    <cellStyle name="Normal 31 5" xfId="485" xr:uid="{00000000-0005-0000-0000-000059030000}"/>
    <cellStyle name="Normal 31 5 2" xfId="696" xr:uid="{00000000-0005-0000-0000-00005A030000}"/>
    <cellStyle name="Normal 31 5 2 2" xfId="1135" xr:uid="{00000000-0005-0000-0000-00005B030000}"/>
    <cellStyle name="Normal 31 5 3" xfId="924" xr:uid="{00000000-0005-0000-0000-00005C030000}"/>
    <cellStyle name="Normal 31 6" xfId="584" xr:uid="{00000000-0005-0000-0000-00005D030000}"/>
    <cellStyle name="Normal 31 6 2" xfId="1023" xr:uid="{00000000-0005-0000-0000-00005E030000}"/>
    <cellStyle name="Normal 31 7" xfId="808" xr:uid="{00000000-0005-0000-0000-00005F030000}"/>
    <cellStyle name="Normal 31 8" xfId="1243" xr:uid="{00000000-0005-0000-0000-000060030000}"/>
    <cellStyle name="Normal 32" xfId="249" xr:uid="{00000000-0005-0000-0000-000061030000}"/>
    <cellStyle name="Normal 33" xfId="250" xr:uid="{00000000-0005-0000-0000-000062030000}"/>
    <cellStyle name="Normal 34" xfId="251" xr:uid="{00000000-0005-0000-0000-000063030000}"/>
    <cellStyle name="Normal 35" xfId="252" xr:uid="{00000000-0005-0000-0000-000064030000}"/>
    <cellStyle name="Normal 36" xfId="253" xr:uid="{00000000-0005-0000-0000-000065030000}"/>
    <cellStyle name="Normal 36 2" xfId="386" xr:uid="{00000000-0005-0000-0000-000066030000}"/>
    <cellStyle name="Normal 36 2 2" xfId="427" xr:uid="{00000000-0005-0000-0000-000067030000}"/>
    <cellStyle name="Normal 36 2 2 2" xfId="543" xr:uid="{00000000-0005-0000-0000-000068030000}"/>
    <cellStyle name="Normal 36 2 2 2 2" xfId="754" xr:uid="{00000000-0005-0000-0000-000069030000}"/>
    <cellStyle name="Normal 36 2 2 2 2 2" xfId="1193" xr:uid="{00000000-0005-0000-0000-00006A030000}"/>
    <cellStyle name="Normal 36 2 2 2 3" xfId="982" xr:uid="{00000000-0005-0000-0000-00006B030000}"/>
    <cellStyle name="Normal 36 2 2 3" xfId="642" xr:uid="{00000000-0005-0000-0000-00006C030000}"/>
    <cellStyle name="Normal 36 2 2 3 2" xfId="1081" xr:uid="{00000000-0005-0000-0000-00006D030000}"/>
    <cellStyle name="Normal 36 2 2 4" xfId="869" xr:uid="{00000000-0005-0000-0000-00006E030000}"/>
    <cellStyle name="Normal 36 2 3" xfId="503" xr:uid="{00000000-0005-0000-0000-00006F030000}"/>
    <cellStyle name="Normal 36 2 3 2" xfId="714" xr:uid="{00000000-0005-0000-0000-000070030000}"/>
    <cellStyle name="Normal 36 2 3 2 2" xfId="1153" xr:uid="{00000000-0005-0000-0000-000071030000}"/>
    <cellStyle name="Normal 36 2 3 3" xfId="942" xr:uid="{00000000-0005-0000-0000-000072030000}"/>
    <cellStyle name="Normal 36 2 4" xfId="602" xr:uid="{00000000-0005-0000-0000-000073030000}"/>
    <cellStyle name="Normal 36 2 4 2" xfId="1041" xr:uid="{00000000-0005-0000-0000-000074030000}"/>
    <cellStyle name="Normal 36 2 5" xfId="828" xr:uid="{00000000-0005-0000-0000-000075030000}"/>
    <cellStyle name="Normal 36 2 6" xfId="1263" xr:uid="{00000000-0005-0000-0000-000076030000}"/>
    <cellStyle name="Normal 36 3" xfId="410" xr:uid="{00000000-0005-0000-0000-000077030000}"/>
    <cellStyle name="Normal 36 3 2" xfId="526" xr:uid="{00000000-0005-0000-0000-000078030000}"/>
    <cellStyle name="Normal 36 3 2 2" xfId="737" xr:uid="{00000000-0005-0000-0000-000079030000}"/>
    <cellStyle name="Normal 36 3 2 2 2" xfId="1176" xr:uid="{00000000-0005-0000-0000-00007A030000}"/>
    <cellStyle name="Normal 36 3 2 3" xfId="965" xr:uid="{00000000-0005-0000-0000-00007B030000}"/>
    <cellStyle name="Normal 36 3 3" xfId="625" xr:uid="{00000000-0005-0000-0000-00007C030000}"/>
    <cellStyle name="Normal 36 3 3 2" xfId="1064" xr:uid="{00000000-0005-0000-0000-00007D030000}"/>
    <cellStyle name="Normal 36 3 4" xfId="852" xr:uid="{00000000-0005-0000-0000-00007E030000}"/>
    <cellStyle name="Normal 36 4" xfId="465" xr:uid="{00000000-0005-0000-0000-00007F030000}"/>
    <cellStyle name="Normal 36 4 2" xfId="680" xr:uid="{00000000-0005-0000-0000-000080030000}"/>
    <cellStyle name="Normal 36 4 2 2" xfId="1119" xr:uid="{00000000-0005-0000-0000-000081030000}"/>
    <cellStyle name="Normal 36 4 3" xfId="907" xr:uid="{00000000-0005-0000-0000-000082030000}"/>
    <cellStyle name="Normal 36 5" xfId="486" xr:uid="{00000000-0005-0000-0000-000083030000}"/>
    <cellStyle name="Normal 36 5 2" xfId="697" xr:uid="{00000000-0005-0000-0000-000084030000}"/>
    <cellStyle name="Normal 36 5 2 2" xfId="1136" xr:uid="{00000000-0005-0000-0000-000085030000}"/>
    <cellStyle name="Normal 36 5 3" xfId="925" xr:uid="{00000000-0005-0000-0000-000086030000}"/>
    <cellStyle name="Normal 36 6" xfId="585" xr:uid="{00000000-0005-0000-0000-000087030000}"/>
    <cellStyle name="Normal 36 6 2" xfId="1024" xr:uid="{00000000-0005-0000-0000-000088030000}"/>
    <cellStyle name="Normal 36 7" xfId="809" xr:uid="{00000000-0005-0000-0000-000089030000}"/>
    <cellStyle name="Normal 36 8" xfId="1244" xr:uid="{00000000-0005-0000-0000-00008A030000}"/>
    <cellStyle name="Normal 37" xfId="19" xr:uid="{00000000-0005-0000-0000-00008B030000}"/>
    <cellStyle name="Normal 37 10" xfId="1231" xr:uid="{00000000-0005-0000-0000-00008C030000}"/>
    <cellStyle name="Normal 37 2" xfId="376" xr:uid="{00000000-0005-0000-0000-00008D030000}"/>
    <cellStyle name="Normal 37 2 2" xfId="417" xr:uid="{00000000-0005-0000-0000-00008E030000}"/>
    <cellStyle name="Normal 37 2 2 2" xfId="533" xr:uid="{00000000-0005-0000-0000-00008F030000}"/>
    <cellStyle name="Normal 37 2 2 2 2" xfId="744" xr:uid="{00000000-0005-0000-0000-000090030000}"/>
    <cellStyle name="Normal 37 2 2 2 2 2" xfId="1183" xr:uid="{00000000-0005-0000-0000-000091030000}"/>
    <cellStyle name="Normal 37 2 2 2 3" xfId="972" xr:uid="{00000000-0005-0000-0000-000092030000}"/>
    <cellStyle name="Normal 37 2 2 3" xfId="632" xr:uid="{00000000-0005-0000-0000-000093030000}"/>
    <cellStyle name="Normal 37 2 2 3 2" xfId="1071" xr:uid="{00000000-0005-0000-0000-000094030000}"/>
    <cellStyle name="Normal 37 2 2 4" xfId="859" xr:uid="{00000000-0005-0000-0000-000095030000}"/>
    <cellStyle name="Normal 37 2 3" xfId="493" xr:uid="{00000000-0005-0000-0000-000096030000}"/>
    <cellStyle name="Normal 37 2 3 2" xfId="704" xr:uid="{00000000-0005-0000-0000-000097030000}"/>
    <cellStyle name="Normal 37 2 3 2 2" xfId="1143" xr:uid="{00000000-0005-0000-0000-000098030000}"/>
    <cellStyle name="Normal 37 2 3 3" xfId="932" xr:uid="{00000000-0005-0000-0000-000099030000}"/>
    <cellStyle name="Normal 37 2 4" xfId="592" xr:uid="{00000000-0005-0000-0000-00009A030000}"/>
    <cellStyle name="Normal 37 2 4 2" xfId="1031" xr:uid="{00000000-0005-0000-0000-00009B030000}"/>
    <cellStyle name="Normal 37 2 5" xfId="818" xr:uid="{00000000-0005-0000-0000-00009C030000}"/>
    <cellStyle name="Normal 37 2 6" xfId="1253" xr:uid="{00000000-0005-0000-0000-00009D030000}"/>
    <cellStyle name="Normal 37 3" xfId="400" xr:uid="{00000000-0005-0000-0000-00009E030000}"/>
    <cellStyle name="Normal 37 3 2" xfId="516" xr:uid="{00000000-0005-0000-0000-00009F030000}"/>
    <cellStyle name="Normal 37 3 2 2" xfId="727" xr:uid="{00000000-0005-0000-0000-0000A0030000}"/>
    <cellStyle name="Normal 37 3 2 2 2" xfId="1166" xr:uid="{00000000-0005-0000-0000-0000A1030000}"/>
    <cellStyle name="Normal 37 3 2 3" xfId="955" xr:uid="{00000000-0005-0000-0000-0000A2030000}"/>
    <cellStyle name="Normal 37 3 3" xfId="615" xr:uid="{00000000-0005-0000-0000-0000A3030000}"/>
    <cellStyle name="Normal 37 3 3 2" xfId="1054" xr:uid="{00000000-0005-0000-0000-0000A4030000}"/>
    <cellStyle name="Normal 37 3 4" xfId="842" xr:uid="{00000000-0005-0000-0000-0000A5030000}"/>
    <cellStyle name="Normal 37 4" xfId="438" xr:uid="{00000000-0005-0000-0000-0000A6030000}"/>
    <cellStyle name="Normal 37 4 2" xfId="554" xr:uid="{00000000-0005-0000-0000-0000A7030000}"/>
    <cellStyle name="Normal 37 4 2 2" xfId="765" xr:uid="{00000000-0005-0000-0000-0000A8030000}"/>
    <cellStyle name="Normal 37 4 2 2 2" xfId="1204" xr:uid="{00000000-0005-0000-0000-0000A9030000}"/>
    <cellStyle name="Normal 37 4 2 3" xfId="993" xr:uid="{00000000-0005-0000-0000-0000AA030000}"/>
    <cellStyle name="Normal 37 4 3" xfId="653" xr:uid="{00000000-0005-0000-0000-0000AB030000}"/>
    <cellStyle name="Normal 37 4 3 2" xfId="1092" xr:uid="{00000000-0005-0000-0000-0000AC030000}"/>
    <cellStyle name="Normal 37 4 4" xfId="880" xr:uid="{00000000-0005-0000-0000-0000AD030000}"/>
    <cellStyle name="Normal 37 5" xfId="448" xr:uid="{00000000-0005-0000-0000-0000AE030000}"/>
    <cellStyle name="Normal 37 5 2" xfId="564" xr:uid="{00000000-0005-0000-0000-0000AF030000}"/>
    <cellStyle name="Normal 37 5 2 2" xfId="775" xr:uid="{00000000-0005-0000-0000-0000B0030000}"/>
    <cellStyle name="Normal 37 5 2 2 2" xfId="1214" xr:uid="{00000000-0005-0000-0000-0000B1030000}"/>
    <cellStyle name="Normal 37 5 2 3" xfId="1003" xr:uid="{00000000-0005-0000-0000-0000B2030000}"/>
    <cellStyle name="Normal 37 5 3" xfId="663" xr:uid="{00000000-0005-0000-0000-0000B3030000}"/>
    <cellStyle name="Normal 37 5 3 2" xfId="1102" xr:uid="{00000000-0005-0000-0000-0000B4030000}"/>
    <cellStyle name="Normal 37 5 4" xfId="890" xr:uid="{00000000-0005-0000-0000-0000B5030000}"/>
    <cellStyle name="Normal 37 6" xfId="454" xr:uid="{00000000-0005-0000-0000-0000B6030000}"/>
    <cellStyle name="Normal 37 6 2" xfId="669" xr:uid="{00000000-0005-0000-0000-0000B7030000}"/>
    <cellStyle name="Normal 37 6 2 2" xfId="1108" xr:uid="{00000000-0005-0000-0000-0000B8030000}"/>
    <cellStyle name="Normal 37 6 3" xfId="896" xr:uid="{00000000-0005-0000-0000-0000B9030000}"/>
    <cellStyle name="Normal 37 7" xfId="476" xr:uid="{00000000-0005-0000-0000-0000BA030000}"/>
    <cellStyle name="Normal 37 7 2" xfId="687" xr:uid="{00000000-0005-0000-0000-0000BB030000}"/>
    <cellStyle name="Normal 37 7 2 2" xfId="1126" xr:uid="{00000000-0005-0000-0000-0000BC030000}"/>
    <cellStyle name="Normal 37 7 3" xfId="915" xr:uid="{00000000-0005-0000-0000-0000BD030000}"/>
    <cellStyle name="Normal 37 8" xfId="575" xr:uid="{00000000-0005-0000-0000-0000BE030000}"/>
    <cellStyle name="Normal 37 8 2" xfId="1014" xr:uid="{00000000-0005-0000-0000-0000BF030000}"/>
    <cellStyle name="Normal 37 9" xfId="790" xr:uid="{00000000-0005-0000-0000-0000C0030000}"/>
    <cellStyle name="Normal 38" xfId="340" xr:uid="{00000000-0005-0000-0000-0000C1030000}"/>
    <cellStyle name="Normal 38 2" xfId="346" xr:uid="{00000000-0005-0000-0000-0000C2030000}"/>
    <cellStyle name="Normal 39" xfId="343" xr:uid="{00000000-0005-0000-0000-0000C3030000}"/>
    <cellStyle name="Normal 39 2" xfId="353" xr:uid="{00000000-0005-0000-0000-0000C4030000}"/>
    <cellStyle name="Normal 4" xfId="9" xr:uid="{00000000-0005-0000-0000-0000C5030000}"/>
    <cellStyle name="Normal 4 2" xfId="16" xr:uid="{00000000-0005-0000-0000-0000C6030000}"/>
    <cellStyle name="Normal 4 3" xfId="254" xr:uid="{00000000-0005-0000-0000-0000C7030000}"/>
    <cellStyle name="Normal 4 4" xfId="470" xr:uid="{00000000-0005-0000-0000-0000C8030000}"/>
    <cellStyle name="Normal 40" xfId="345" xr:uid="{00000000-0005-0000-0000-0000C9030000}"/>
    <cellStyle name="Normal 41" xfId="387" xr:uid="{00000000-0005-0000-0000-0000CA030000}"/>
    <cellStyle name="Normal 41 2" xfId="428" xr:uid="{00000000-0005-0000-0000-0000CB030000}"/>
    <cellStyle name="Normal 41 2 2" xfId="544" xr:uid="{00000000-0005-0000-0000-0000CC030000}"/>
    <cellStyle name="Normal 41 2 2 2" xfId="755" xr:uid="{00000000-0005-0000-0000-0000CD030000}"/>
    <cellStyle name="Normal 41 2 2 2 2" xfId="1194" xr:uid="{00000000-0005-0000-0000-0000CE030000}"/>
    <cellStyle name="Normal 41 2 2 3" xfId="983" xr:uid="{00000000-0005-0000-0000-0000CF030000}"/>
    <cellStyle name="Normal 41 2 3" xfId="643" xr:uid="{00000000-0005-0000-0000-0000D0030000}"/>
    <cellStyle name="Normal 41 2 3 2" xfId="1082" xr:uid="{00000000-0005-0000-0000-0000D1030000}"/>
    <cellStyle name="Normal 41 2 4" xfId="870" xr:uid="{00000000-0005-0000-0000-0000D2030000}"/>
    <cellStyle name="Normal 41 3" xfId="504" xr:uid="{00000000-0005-0000-0000-0000D3030000}"/>
    <cellStyle name="Normal 41 3 2" xfId="715" xr:uid="{00000000-0005-0000-0000-0000D4030000}"/>
    <cellStyle name="Normal 41 3 2 2" xfId="1154" xr:uid="{00000000-0005-0000-0000-0000D5030000}"/>
    <cellStyle name="Normal 41 3 3" xfId="943" xr:uid="{00000000-0005-0000-0000-0000D6030000}"/>
    <cellStyle name="Normal 41 4" xfId="603" xr:uid="{00000000-0005-0000-0000-0000D7030000}"/>
    <cellStyle name="Normal 41 4 2" xfId="1042" xr:uid="{00000000-0005-0000-0000-0000D8030000}"/>
    <cellStyle name="Normal 41 5" xfId="829" xr:uid="{00000000-0005-0000-0000-0000D9030000}"/>
    <cellStyle name="Normal 41 6" xfId="1264" xr:uid="{00000000-0005-0000-0000-0000DA030000}"/>
    <cellStyle name="Normal 42" xfId="389" xr:uid="{00000000-0005-0000-0000-0000DB030000}"/>
    <cellStyle name="Normal 42 2" xfId="430" xr:uid="{00000000-0005-0000-0000-0000DC030000}"/>
    <cellStyle name="Normal 42 2 2" xfId="546" xr:uid="{00000000-0005-0000-0000-0000DD030000}"/>
    <cellStyle name="Normal 42 2 2 2" xfId="757" xr:uid="{00000000-0005-0000-0000-0000DE030000}"/>
    <cellStyle name="Normal 42 2 2 2 2" xfId="1196" xr:uid="{00000000-0005-0000-0000-0000DF030000}"/>
    <cellStyle name="Normal 42 2 2 3" xfId="985" xr:uid="{00000000-0005-0000-0000-0000E0030000}"/>
    <cellStyle name="Normal 42 2 3" xfId="645" xr:uid="{00000000-0005-0000-0000-0000E1030000}"/>
    <cellStyle name="Normal 42 2 3 2" xfId="1084" xr:uid="{00000000-0005-0000-0000-0000E2030000}"/>
    <cellStyle name="Normal 42 2 4" xfId="872" xr:uid="{00000000-0005-0000-0000-0000E3030000}"/>
    <cellStyle name="Normal 42 3" xfId="506" xr:uid="{00000000-0005-0000-0000-0000E4030000}"/>
    <cellStyle name="Normal 42 3 2" xfId="717" xr:uid="{00000000-0005-0000-0000-0000E5030000}"/>
    <cellStyle name="Normal 42 3 2 2" xfId="1156" xr:uid="{00000000-0005-0000-0000-0000E6030000}"/>
    <cellStyle name="Normal 42 3 3" xfId="945" xr:uid="{00000000-0005-0000-0000-0000E7030000}"/>
    <cellStyle name="Normal 42 4" xfId="605" xr:uid="{00000000-0005-0000-0000-0000E8030000}"/>
    <cellStyle name="Normal 42 4 2" xfId="1044" xr:uid="{00000000-0005-0000-0000-0000E9030000}"/>
    <cellStyle name="Normal 42 5" xfId="831" xr:uid="{00000000-0005-0000-0000-0000EA030000}"/>
    <cellStyle name="Normal 42 6" xfId="1266" xr:uid="{00000000-0005-0000-0000-0000EB030000}"/>
    <cellStyle name="Normal 43" xfId="1269" xr:uid="{00000000-0005-0000-0000-0000EC030000}"/>
    <cellStyle name="Normal 44" xfId="1271" xr:uid="{00000000-0005-0000-0000-0000ED030000}"/>
    <cellStyle name="Normal 44 2" xfId="1272" xr:uid="{00000000-0005-0000-0000-0000EE030000}"/>
    <cellStyle name="Normal 44 3" xfId="1273" xr:uid="{00000000-0005-0000-0000-0000EF030000}"/>
    <cellStyle name="Normal 44 3 2" xfId="1276" xr:uid="{4E8A90FE-5224-4319-A507-CC71D48250EC}"/>
    <cellStyle name="Normal 45" xfId="1274" xr:uid="{00000000-0005-0000-0000-000029050000}"/>
    <cellStyle name="Normal 5" xfId="13" xr:uid="{00000000-0005-0000-0000-0000F0030000}"/>
    <cellStyle name="Normal 5 2" xfId="256" xr:uid="{00000000-0005-0000-0000-0000F1030000}"/>
    <cellStyle name="Normal 5 2 2" xfId="257" xr:uid="{00000000-0005-0000-0000-0000F2030000}"/>
    <cellStyle name="Normal 5 2 2 2" xfId="355" xr:uid="{00000000-0005-0000-0000-0000F3030000}"/>
    <cellStyle name="Normal 5 2 3" xfId="354" xr:uid="{00000000-0005-0000-0000-0000F4030000}"/>
    <cellStyle name="Normal 5 3" xfId="258" xr:uid="{00000000-0005-0000-0000-0000F5030000}"/>
    <cellStyle name="Normal 5 3 2" xfId="356" xr:uid="{00000000-0005-0000-0000-0000F6030000}"/>
    <cellStyle name="Normal 5 4" xfId="255" xr:uid="{00000000-0005-0000-0000-0000F7030000}"/>
    <cellStyle name="Normal 6" xfId="10" xr:uid="{00000000-0005-0000-0000-0000F8030000}"/>
    <cellStyle name="Normal 6 10" xfId="784" xr:uid="{00000000-0005-0000-0000-0000F9030000}"/>
    <cellStyle name="Normal 6 11" xfId="1226" xr:uid="{00000000-0005-0000-0000-0000FA030000}"/>
    <cellStyle name="Normal 6 2" xfId="260" xr:uid="{00000000-0005-0000-0000-0000FB030000}"/>
    <cellStyle name="Normal 6 3" xfId="259" xr:uid="{00000000-0005-0000-0000-0000FC030000}"/>
    <cellStyle name="Normal 6 4" xfId="372" xr:uid="{00000000-0005-0000-0000-0000FD030000}"/>
    <cellStyle name="Normal 6 4 2" xfId="413" xr:uid="{00000000-0005-0000-0000-0000FE030000}"/>
    <cellStyle name="Normal 6 4 2 2" xfId="529" xr:uid="{00000000-0005-0000-0000-0000FF030000}"/>
    <cellStyle name="Normal 6 4 2 2 2" xfId="740" xr:uid="{00000000-0005-0000-0000-000000040000}"/>
    <cellStyle name="Normal 6 4 2 2 2 2" xfId="1179" xr:uid="{00000000-0005-0000-0000-000001040000}"/>
    <cellStyle name="Normal 6 4 2 2 3" xfId="968" xr:uid="{00000000-0005-0000-0000-000002040000}"/>
    <cellStyle name="Normal 6 4 2 3" xfId="628" xr:uid="{00000000-0005-0000-0000-000003040000}"/>
    <cellStyle name="Normal 6 4 2 3 2" xfId="1067" xr:uid="{00000000-0005-0000-0000-000004040000}"/>
    <cellStyle name="Normal 6 4 2 4" xfId="855" xr:uid="{00000000-0005-0000-0000-000005040000}"/>
    <cellStyle name="Normal 6 4 3" xfId="489" xr:uid="{00000000-0005-0000-0000-000006040000}"/>
    <cellStyle name="Normal 6 4 3 2" xfId="700" xr:uid="{00000000-0005-0000-0000-000007040000}"/>
    <cellStyle name="Normal 6 4 3 2 2" xfId="1139" xr:uid="{00000000-0005-0000-0000-000008040000}"/>
    <cellStyle name="Normal 6 4 3 3" xfId="928" xr:uid="{00000000-0005-0000-0000-000009040000}"/>
    <cellStyle name="Normal 6 4 4" xfId="588" xr:uid="{00000000-0005-0000-0000-00000A040000}"/>
    <cellStyle name="Normal 6 4 4 2" xfId="1027" xr:uid="{00000000-0005-0000-0000-00000B040000}"/>
    <cellStyle name="Normal 6 4 5" xfId="814" xr:uid="{00000000-0005-0000-0000-00000C040000}"/>
    <cellStyle name="Normal 6 4 6" xfId="1249" xr:uid="{00000000-0005-0000-0000-00000D040000}"/>
    <cellStyle name="Normal 6 5" xfId="396" xr:uid="{00000000-0005-0000-0000-00000E040000}"/>
    <cellStyle name="Normal 6 5 2" xfId="512" xr:uid="{00000000-0005-0000-0000-00000F040000}"/>
    <cellStyle name="Normal 6 5 2 2" xfId="723" xr:uid="{00000000-0005-0000-0000-000010040000}"/>
    <cellStyle name="Normal 6 5 2 2 2" xfId="1162" xr:uid="{00000000-0005-0000-0000-000011040000}"/>
    <cellStyle name="Normal 6 5 2 3" xfId="951" xr:uid="{00000000-0005-0000-0000-000012040000}"/>
    <cellStyle name="Normal 6 5 3" xfId="611" xr:uid="{00000000-0005-0000-0000-000013040000}"/>
    <cellStyle name="Normal 6 5 3 2" xfId="1050" xr:uid="{00000000-0005-0000-0000-000014040000}"/>
    <cellStyle name="Normal 6 5 4" xfId="838" xr:uid="{00000000-0005-0000-0000-000015040000}"/>
    <cellStyle name="Normal 6 6" xfId="433" xr:uid="{00000000-0005-0000-0000-000016040000}"/>
    <cellStyle name="Normal 6 6 2" xfId="549" xr:uid="{00000000-0005-0000-0000-000017040000}"/>
    <cellStyle name="Normal 6 6 2 2" xfId="760" xr:uid="{00000000-0005-0000-0000-000018040000}"/>
    <cellStyle name="Normal 6 6 2 2 2" xfId="1199" xr:uid="{00000000-0005-0000-0000-000019040000}"/>
    <cellStyle name="Normal 6 6 2 3" xfId="988" xr:uid="{00000000-0005-0000-0000-00001A040000}"/>
    <cellStyle name="Normal 6 6 3" xfId="648" xr:uid="{00000000-0005-0000-0000-00001B040000}"/>
    <cellStyle name="Normal 6 6 3 2" xfId="1087" xr:uid="{00000000-0005-0000-0000-00001C040000}"/>
    <cellStyle name="Normal 6 6 4" xfId="875" xr:uid="{00000000-0005-0000-0000-00001D040000}"/>
    <cellStyle name="Normal 6 7" xfId="443" xr:uid="{00000000-0005-0000-0000-00001E040000}"/>
    <cellStyle name="Normal 6 7 2" xfId="559" xr:uid="{00000000-0005-0000-0000-00001F040000}"/>
    <cellStyle name="Normal 6 7 2 2" xfId="770" xr:uid="{00000000-0005-0000-0000-000020040000}"/>
    <cellStyle name="Normal 6 7 2 2 2" xfId="1209" xr:uid="{00000000-0005-0000-0000-000021040000}"/>
    <cellStyle name="Normal 6 7 2 3" xfId="998" xr:uid="{00000000-0005-0000-0000-000022040000}"/>
    <cellStyle name="Normal 6 7 3" xfId="658" xr:uid="{00000000-0005-0000-0000-000023040000}"/>
    <cellStyle name="Normal 6 7 3 2" xfId="1097" xr:uid="{00000000-0005-0000-0000-000024040000}"/>
    <cellStyle name="Normal 6 7 4" xfId="885" xr:uid="{00000000-0005-0000-0000-000025040000}"/>
    <cellStyle name="Normal 6 8" xfId="471" xr:uid="{00000000-0005-0000-0000-000026040000}"/>
    <cellStyle name="Normal 6 8 2" xfId="683" xr:uid="{00000000-0005-0000-0000-000027040000}"/>
    <cellStyle name="Normal 6 8 2 2" xfId="1122" xr:uid="{00000000-0005-0000-0000-000028040000}"/>
    <cellStyle name="Normal 6 8 3" xfId="911" xr:uid="{00000000-0005-0000-0000-000029040000}"/>
    <cellStyle name="Normal 6 9" xfId="571" xr:uid="{00000000-0005-0000-0000-00002A040000}"/>
    <cellStyle name="Normal 6 9 2" xfId="1010" xr:uid="{00000000-0005-0000-0000-00002B040000}"/>
    <cellStyle name="Normal 7" xfId="261" xr:uid="{00000000-0005-0000-0000-00002C040000}"/>
    <cellStyle name="Normal 7 2" xfId="262" xr:uid="{00000000-0005-0000-0000-00002D040000}"/>
    <cellStyle name="Normal 7 2 2" xfId="263" xr:uid="{00000000-0005-0000-0000-00002E040000}"/>
    <cellStyle name="Normal 7 2 2 2" xfId="359" xr:uid="{00000000-0005-0000-0000-00002F040000}"/>
    <cellStyle name="Normal 7 2 3" xfId="358" xr:uid="{00000000-0005-0000-0000-000030040000}"/>
    <cellStyle name="Normal 7 3" xfId="264" xr:uid="{00000000-0005-0000-0000-000031040000}"/>
    <cellStyle name="Normal 7 3 2" xfId="360" xr:uid="{00000000-0005-0000-0000-000032040000}"/>
    <cellStyle name="Normal 7 4" xfId="357" xr:uid="{00000000-0005-0000-0000-000033040000}"/>
    <cellStyle name="Normal 8" xfId="265" xr:uid="{00000000-0005-0000-0000-000034040000}"/>
    <cellStyle name="Normal 8 2" xfId="266" xr:uid="{00000000-0005-0000-0000-000035040000}"/>
    <cellStyle name="Normal 8 3" xfId="267" xr:uid="{00000000-0005-0000-0000-000036040000}"/>
    <cellStyle name="Normal 8 3 2" xfId="268" xr:uid="{00000000-0005-0000-0000-000037040000}"/>
    <cellStyle name="Normal 8 3 2 2" xfId="363" xr:uid="{00000000-0005-0000-0000-000038040000}"/>
    <cellStyle name="Normal 8 3 3" xfId="362" xr:uid="{00000000-0005-0000-0000-000039040000}"/>
    <cellStyle name="Normal 8 4" xfId="269" xr:uid="{00000000-0005-0000-0000-00003A040000}"/>
    <cellStyle name="Normal 8 4 2" xfId="364" xr:uid="{00000000-0005-0000-0000-00003B040000}"/>
    <cellStyle name="Normal 8 5" xfId="361" xr:uid="{00000000-0005-0000-0000-00003C040000}"/>
    <cellStyle name="Normal 9" xfId="270" xr:uid="{00000000-0005-0000-0000-00003D040000}"/>
    <cellStyle name="Note 10" xfId="271" xr:uid="{00000000-0005-0000-0000-00003E040000}"/>
    <cellStyle name="Note 10 2" xfId="272" xr:uid="{00000000-0005-0000-0000-00003F040000}"/>
    <cellStyle name="Note 11" xfId="273" xr:uid="{00000000-0005-0000-0000-000040040000}"/>
    <cellStyle name="Note 11 2" xfId="274" xr:uid="{00000000-0005-0000-0000-000041040000}"/>
    <cellStyle name="Note 12" xfId="275" xr:uid="{00000000-0005-0000-0000-000042040000}"/>
    <cellStyle name="Note 12 2" xfId="276" xr:uid="{00000000-0005-0000-0000-000043040000}"/>
    <cellStyle name="Note 13" xfId="277" xr:uid="{00000000-0005-0000-0000-000044040000}"/>
    <cellStyle name="Note 13 2" xfId="278" xr:uid="{00000000-0005-0000-0000-000045040000}"/>
    <cellStyle name="Note 14" xfId="279" xr:uid="{00000000-0005-0000-0000-000046040000}"/>
    <cellStyle name="Note 14 2" xfId="280" xr:uid="{00000000-0005-0000-0000-000047040000}"/>
    <cellStyle name="Note 15" xfId="281" xr:uid="{00000000-0005-0000-0000-000048040000}"/>
    <cellStyle name="Note 16" xfId="282" xr:uid="{00000000-0005-0000-0000-000049040000}"/>
    <cellStyle name="Note 17" xfId="283" xr:uid="{00000000-0005-0000-0000-00004A040000}"/>
    <cellStyle name="Note 18" xfId="284" xr:uid="{00000000-0005-0000-0000-00004B040000}"/>
    <cellStyle name="Note 2" xfId="285" xr:uid="{00000000-0005-0000-0000-00004C040000}"/>
    <cellStyle name="Note 2 2" xfId="286" xr:uid="{00000000-0005-0000-0000-00004D040000}"/>
    <cellStyle name="Note 2 3" xfId="287" xr:uid="{00000000-0005-0000-0000-00004E040000}"/>
    <cellStyle name="Note 3" xfId="288" xr:uid="{00000000-0005-0000-0000-00004F040000}"/>
    <cellStyle name="Note 3 2" xfId="289" xr:uid="{00000000-0005-0000-0000-000050040000}"/>
    <cellStyle name="Note 4" xfId="290" xr:uid="{00000000-0005-0000-0000-000051040000}"/>
    <cellStyle name="Note 4 2" xfId="291" xr:uid="{00000000-0005-0000-0000-000052040000}"/>
    <cellStyle name="Note 5" xfId="292" xr:uid="{00000000-0005-0000-0000-000053040000}"/>
    <cellStyle name="Note 5 2" xfId="293" xr:uid="{00000000-0005-0000-0000-000054040000}"/>
    <cellStyle name="Note 6" xfId="294" xr:uid="{00000000-0005-0000-0000-000055040000}"/>
    <cellStyle name="Note 6 2" xfId="295" xr:uid="{00000000-0005-0000-0000-000056040000}"/>
    <cellStyle name="Note 7" xfId="296" xr:uid="{00000000-0005-0000-0000-000057040000}"/>
    <cellStyle name="Note 7 2" xfId="297" xr:uid="{00000000-0005-0000-0000-000058040000}"/>
    <cellStyle name="Note 8" xfId="298" xr:uid="{00000000-0005-0000-0000-000059040000}"/>
    <cellStyle name="Note 8 2" xfId="299" xr:uid="{00000000-0005-0000-0000-00005A040000}"/>
    <cellStyle name="Note 9" xfId="300" xr:uid="{00000000-0005-0000-0000-00005B040000}"/>
    <cellStyle name="Note 9 2" xfId="301" xr:uid="{00000000-0005-0000-0000-00005C040000}"/>
    <cellStyle name="Output 2" xfId="302" xr:uid="{00000000-0005-0000-0000-00005D040000}"/>
    <cellStyle name="Output 3" xfId="303" xr:uid="{00000000-0005-0000-0000-00005E040000}"/>
    <cellStyle name="Output 4" xfId="304" xr:uid="{00000000-0005-0000-0000-00005F040000}"/>
    <cellStyle name="Output 5" xfId="305" xr:uid="{00000000-0005-0000-0000-000060040000}"/>
    <cellStyle name="Output 6" xfId="306" xr:uid="{00000000-0005-0000-0000-000061040000}"/>
    <cellStyle name="Percent" xfId="1" builtinId="5"/>
    <cellStyle name="Percent 2" xfId="7" xr:uid="{00000000-0005-0000-0000-000063040000}"/>
    <cellStyle name="Percent 2 2" xfId="18" xr:uid="{00000000-0005-0000-0000-000064040000}"/>
    <cellStyle name="Percent 2 2 2" xfId="307" xr:uid="{00000000-0005-0000-0000-000065040000}"/>
    <cellStyle name="Percent 2 2 3" xfId="475" xr:uid="{00000000-0005-0000-0000-000066040000}"/>
    <cellStyle name="Percent 2 3" xfId="23" xr:uid="{00000000-0005-0000-0000-000067040000}"/>
    <cellStyle name="Percent 2 3 2" xfId="380" xr:uid="{00000000-0005-0000-0000-000068040000}"/>
    <cellStyle name="Percent 2 3 2 2" xfId="421" xr:uid="{00000000-0005-0000-0000-000069040000}"/>
    <cellStyle name="Percent 2 3 2 2 2" xfId="537" xr:uid="{00000000-0005-0000-0000-00006A040000}"/>
    <cellStyle name="Percent 2 3 2 2 2 2" xfId="748" xr:uid="{00000000-0005-0000-0000-00006B040000}"/>
    <cellStyle name="Percent 2 3 2 2 2 2 2" xfId="1187" xr:uid="{00000000-0005-0000-0000-00006C040000}"/>
    <cellStyle name="Percent 2 3 2 2 2 3" xfId="976" xr:uid="{00000000-0005-0000-0000-00006D040000}"/>
    <cellStyle name="Percent 2 3 2 2 3" xfId="636" xr:uid="{00000000-0005-0000-0000-00006E040000}"/>
    <cellStyle name="Percent 2 3 2 2 3 2" xfId="1075" xr:uid="{00000000-0005-0000-0000-00006F040000}"/>
    <cellStyle name="Percent 2 3 2 2 4" xfId="863" xr:uid="{00000000-0005-0000-0000-000070040000}"/>
    <cellStyle name="Percent 2 3 2 3" xfId="497" xr:uid="{00000000-0005-0000-0000-000071040000}"/>
    <cellStyle name="Percent 2 3 2 3 2" xfId="708" xr:uid="{00000000-0005-0000-0000-000072040000}"/>
    <cellStyle name="Percent 2 3 2 3 2 2" xfId="1147" xr:uid="{00000000-0005-0000-0000-000073040000}"/>
    <cellStyle name="Percent 2 3 2 3 3" xfId="936" xr:uid="{00000000-0005-0000-0000-000074040000}"/>
    <cellStyle name="Percent 2 3 2 4" xfId="596" xr:uid="{00000000-0005-0000-0000-000075040000}"/>
    <cellStyle name="Percent 2 3 2 4 2" xfId="1035" xr:uid="{00000000-0005-0000-0000-000076040000}"/>
    <cellStyle name="Percent 2 3 2 5" xfId="822" xr:uid="{00000000-0005-0000-0000-000077040000}"/>
    <cellStyle name="Percent 2 3 2 6" xfId="1257" xr:uid="{00000000-0005-0000-0000-000078040000}"/>
    <cellStyle name="Percent 2 3 3" xfId="404" xr:uid="{00000000-0005-0000-0000-000079040000}"/>
    <cellStyle name="Percent 2 3 3 2" xfId="520" xr:uid="{00000000-0005-0000-0000-00007A040000}"/>
    <cellStyle name="Percent 2 3 3 2 2" xfId="731" xr:uid="{00000000-0005-0000-0000-00007B040000}"/>
    <cellStyle name="Percent 2 3 3 2 2 2" xfId="1170" xr:uid="{00000000-0005-0000-0000-00007C040000}"/>
    <cellStyle name="Percent 2 3 3 2 3" xfId="959" xr:uid="{00000000-0005-0000-0000-00007D040000}"/>
    <cellStyle name="Percent 2 3 3 3" xfId="619" xr:uid="{00000000-0005-0000-0000-00007E040000}"/>
    <cellStyle name="Percent 2 3 3 3 2" xfId="1058" xr:uid="{00000000-0005-0000-0000-00007F040000}"/>
    <cellStyle name="Percent 2 3 3 4" xfId="846" xr:uid="{00000000-0005-0000-0000-000080040000}"/>
    <cellStyle name="Percent 2 3 4" xfId="442" xr:uid="{00000000-0005-0000-0000-000081040000}"/>
    <cellStyle name="Percent 2 3 4 2" xfId="558" xr:uid="{00000000-0005-0000-0000-000082040000}"/>
    <cellStyle name="Percent 2 3 4 2 2" xfId="769" xr:uid="{00000000-0005-0000-0000-000083040000}"/>
    <cellStyle name="Percent 2 3 4 2 2 2" xfId="1208" xr:uid="{00000000-0005-0000-0000-000084040000}"/>
    <cellStyle name="Percent 2 3 4 2 3" xfId="997" xr:uid="{00000000-0005-0000-0000-000085040000}"/>
    <cellStyle name="Percent 2 3 4 3" xfId="657" xr:uid="{00000000-0005-0000-0000-000086040000}"/>
    <cellStyle name="Percent 2 3 4 3 2" xfId="1096" xr:uid="{00000000-0005-0000-0000-000087040000}"/>
    <cellStyle name="Percent 2 3 4 4" xfId="884" xr:uid="{00000000-0005-0000-0000-000088040000}"/>
    <cellStyle name="Percent 2 3 5" xfId="452" xr:uid="{00000000-0005-0000-0000-000089040000}"/>
    <cellStyle name="Percent 2 3 5 2" xfId="568" xr:uid="{00000000-0005-0000-0000-00008A040000}"/>
    <cellStyle name="Percent 2 3 5 2 2" xfId="779" xr:uid="{00000000-0005-0000-0000-00008B040000}"/>
    <cellStyle name="Percent 2 3 5 2 2 2" xfId="1218" xr:uid="{00000000-0005-0000-0000-00008C040000}"/>
    <cellStyle name="Percent 2 3 5 2 3" xfId="1007" xr:uid="{00000000-0005-0000-0000-00008D040000}"/>
    <cellStyle name="Percent 2 3 5 3" xfId="667" xr:uid="{00000000-0005-0000-0000-00008E040000}"/>
    <cellStyle name="Percent 2 3 5 3 2" xfId="1106" xr:uid="{00000000-0005-0000-0000-00008F040000}"/>
    <cellStyle name="Percent 2 3 5 4" xfId="894" xr:uid="{00000000-0005-0000-0000-000090040000}"/>
    <cellStyle name="Percent 2 3 6" xfId="480" xr:uid="{00000000-0005-0000-0000-000091040000}"/>
    <cellStyle name="Percent 2 3 6 2" xfId="691" xr:uid="{00000000-0005-0000-0000-000092040000}"/>
    <cellStyle name="Percent 2 3 6 2 2" xfId="1130" xr:uid="{00000000-0005-0000-0000-000093040000}"/>
    <cellStyle name="Percent 2 3 6 3" xfId="919" xr:uid="{00000000-0005-0000-0000-000094040000}"/>
    <cellStyle name="Percent 2 3 7" xfId="579" xr:uid="{00000000-0005-0000-0000-000095040000}"/>
    <cellStyle name="Percent 2 3 7 2" xfId="1018" xr:uid="{00000000-0005-0000-0000-000096040000}"/>
    <cellStyle name="Percent 2 3 8" xfId="794" xr:uid="{00000000-0005-0000-0000-000097040000}"/>
    <cellStyle name="Percent 2 3 9" xfId="1235" xr:uid="{00000000-0005-0000-0000-000098040000}"/>
    <cellStyle name="Percent 2 4" xfId="458" xr:uid="{00000000-0005-0000-0000-000099040000}"/>
    <cellStyle name="Percent 2 4 2" xfId="673" xr:uid="{00000000-0005-0000-0000-00009A040000}"/>
    <cellStyle name="Percent 2 4 2 2" xfId="1112" xr:uid="{00000000-0005-0000-0000-00009B040000}"/>
    <cellStyle name="Percent 2 4 3" xfId="900" xr:uid="{00000000-0005-0000-0000-00009C040000}"/>
    <cellStyle name="Percent 2 5" xfId="468" xr:uid="{00000000-0005-0000-0000-00009D040000}"/>
    <cellStyle name="Percent 20" xfId="308" xr:uid="{00000000-0005-0000-0000-00009E040000}"/>
    <cellStyle name="Percent 21" xfId="309" xr:uid="{00000000-0005-0000-0000-00009F040000}"/>
    <cellStyle name="Percent 22" xfId="310" xr:uid="{00000000-0005-0000-0000-0000A0040000}"/>
    <cellStyle name="Percent 23" xfId="311" xr:uid="{00000000-0005-0000-0000-0000A1040000}"/>
    <cellStyle name="Percent 24" xfId="312" xr:uid="{00000000-0005-0000-0000-0000A2040000}"/>
    <cellStyle name="Percent 25" xfId="313" xr:uid="{00000000-0005-0000-0000-0000A3040000}"/>
    <cellStyle name="Percent 3" xfId="314" xr:uid="{00000000-0005-0000-0000-0000A4040000}"/>
    <cellStyle name="Percent 3 2" xfId="315" xr:uid="{00000000-0005-0000-0000-0000A5040000}"/>
    <cellStyle name="Percent 3 2 2" xfId="366" xr:uid="{00000000-0005-0000-0000-0000A6040000}"/>
    <cellStyle name="Percent 3 3" xfId="365" xr:uid="{00000000-0005-0000-0000-0000A7040000}"/>
    <cellStyle name="Percent 4" xfId="316" xr:uid="{00000000-0005-0000-0000-0000A8040000}"/>
    <cellStyle name="Percent 4 2" xfId="317" xr:uid="{00000000-0005-0000-0000-0000A9040000}"/>
    <cellStyle name="Percent 4 2 2" xfId="368" xr:uid="{00000000-0005-0000-0000-0000AA040000}"/>
    <cellStyle name="Percent 4 3" xfId="367" xr:uid="{00000000-0005-0000-0000-0000AB040000}"/>
    <cellStyle name="Percent 5" xfId="318" xr:uid="{00000000-0005-0000-0000-0000AC040000}"/>
    <cellStyle name="Percent 6" xfId="319" xr:uid="{00000000-0005-0000-0000-0000AD040000}"/>
    <cellStyle name="Percent 7" xfId="320" xr:uid="{00000000-0005-0000-0000-0000AE040000}"/>
    <cellStyle name="Percent 8" xfId="21" xr:uid="{00000000-0005-0000-0000-0000AF040000}"/>
    <cellStyle name="Percent 8 10" xfId="792" xr:uid="{00000000-0005-0000-0000-0000B0040000}"/>
    <cellStyle name="Percent 8 11" xfId="1233" xr:uid="{00000000-0005-0000-0000-0000B1040000}"/>
    <cellStyle name="Percent 8 2" xfId="341" xr:uid="{00000000-0005-0000-0000-0000B2040000}"/>
    <cellStyle name="Percent 8 3" xfId="378" xr:uid="{00000000-0005-0000-0000-0000B3040000}"/>
    <cellStyle name="Percent 8 3 2" xfId="419" xr:uid="{00000000-0005-0000-0000-0000B4040000}"/>
    <cellStyle name="Percent 8 3 2 2" xfId="535" xr:uid="{00000000-0005-0000-0000-0000B5040000}"/>
    <cellStyle name="Percent 8 3 2 2 2" xfId="746" xr:uid="{00000000-0005-0000-0000-0000B6040000}"/>
    <cellStyle name="Percent 8 3 2 2 2 2" xfId="1185" xr:uid="{00000000-0005-0000-0000-0000B7040000}"/>
    <cellStyle name="Percent 8 3 2 2 3" xfId="974" xr:uid="{00000000-0005-0000-0000-0000B8040000}"/>
    <cellStyle name="Percent 8 3 2 3" xfId="634" xr:uid="{00000000-0005-0000-0000-0000B9040000}"/>
    <cellStyle name="Percent 8 3 2 3 2" xfId="1073" xr:uid="{00000000-0005-0000-0000-0000BA040000}"/>
    <cellStyle name="Percent 8 3 2 4" xfId="861" xr:uid="{00000000-0005-0000-0000-0000BB040000}"/>
    <cellStyle name="Percent 8 3 3" xfId="495" xr:uid="{00000000-0005-0000-0000-0000BC040000}"/>
    <cellStyle name="Percent 8 3 3 2" xfId="706" xr:uid="{00000000-0005-0000-0000-0000BD040000}"/>
    <cellStyle name="Percent 8 3 3 2 2" xfId="1145" xr:uid="{00000000-0005-0000-0000-0000BE040000}"/>
    <cellStyle name="Percent 8 3 3 3" xfId="934" xr:uid="{00000000-0005-0000-0000-0000BF040000}"/>
    <cellStyle name="Percent 8 3 4" xfId="594" xr:uid="{00000000-0005-0000-0000-0000C0040000}"/>
    <cellStyle name="Percent 8 3 4 2" xfId="1033" xr:uid="{00000000-0005-0000-0000-0000C1040000}"/>
    <cellStyle name="Percent 8 3 5" xfId="820" xr:uid="{00000000-0005-0000-0000-0000C2040000}"/>
    <cellStyle name="Percent 8 3 6" xfId="1255" xr:uid="{00000000-0005-0000-0000-0000C3040000}"/>
    <cellStyle name="Percent 8 4" xfId="402" xr:uid="{00000000-0005-0000-0000-0000C4040000}"/>
    <cellStyle name="Percent 8 4 2" xfId="518" xr:uid="{00000000-0005-0000-0000-0000C5040000}"/>
    <cellStyle name="Percent 8 4 2 2" xfId="729" xr:uid="{00000000-0005-0000-0000-0000C6040000}"/>
    <cellStyle name="Percent 8 4 2 2 2" xfId="1168" xr:uid="{00000000-0005-0000-0000-0000C7040000}"/>
    <cellStyle name="Percent 8 4 2 3" xfId="957" xr:uid="{00000000-0005-0000-0000-0000C8040000}"/>
    <cellStyle name="Percent 8 4 3" xfId="617" xr:uid="{00000000-0005-0000-0000-0000C9040000}"/>
    <cellStyle name="Percent 8 4 3 2" xfId="1056" xr:uid="{00000000-0005-0000-0000-0000CA040000}"/>
    <cellStyle name="Percent 8 4 4" xfId="844" xr:uid="{00000000-0005-0000-0000-0000CB040000}"/>
    <cellStyle name="Percent 8 5" xfId="440" xr:uid="{00000000-0005-0000-0000-0000CC040000}"/>
    <cellStyle name="Percent 8 5 2" xfId="556" xr:uid="{00000000-0005-0000-0000-0000CD040000}"/>
    <cellStyle name="Percent 8 5 2 2" xfId="767" xr:uid="{00000000-0005-0000-0000-0000CE040000}"/>
    <cellStyle name="Percent 8 5 2 2 2" xfId="1206" xr:uid="{00000000-0005-0000-0000-0000CF040000}"/>
    <cellStyle name="Percent 8 5 2 3" xfId="995" xr:uid="{00000000-0005-0000-0000-0000D0040000}"/>
    <cellStyle name="Percent 8 5 3" xfId="655" xr:uid="{00000000-0005-0000-0000-0000D1040000}"/>
    <cellStyle name="Percent 8 5 3 2" xfId="1094" xr:uid="{00000000-0005-0000-0000-0000D2040000}"/>
    <cellStyle name="Percent 8 5 4" xfId="882" xr:uid="{00000000-0005-0000-0000-0000D3040000}"/>
    <cellStyle name="Percent 8 6" xfId="450" xr:uid="{00000000-0005-0000-0000-0000D4040000}"/>
    <cellStyle name="Percent 8 6 2" xfId="566" xr:uid="{00000000-0005-0000-0000-0000D5040000}"/>
    <cellStyle name="Percent 8 6 2 2" xfId="777" xr:uid="{00000000-0005-0000-0000-0000D6040000}"/>
    <cellStyle name="Percent 8 6 2 2 2" xfId="1216" xr:uid="{00000000-0005-0000-0000-0000D7040000}"/>
    <cellStyle name="Percent 8 6 2 3" xfId="1005" xr:uid="{00000000-0005-0000-0000-0000D8040000}"/>
    <cellStyle name="Percent 8 6 3" xfId="665" xr:uid="{00000000-0005-0000-0000-0000D9040000}"/>
    <cellStyle name="Percent 8 6 3 2" xfId="1104" xr:uid="{00000000-0005-0000-0000-0000DA040000}"/>
    <cellStyle name="Percent 8 6 4" xfId="892" xr:uid="{00000000-0005-0000-0000-0000DB040000}"/>
    <cellStyle name="Percent 8 7" xfId="456" xr:uid="{00000000-0005-0000-0000-0000DC040000}"/>
    <cellStyle name="Percent 8 7 2" xfId="671" xr:uid="{00000000-0005-0000-0000-0000DD040000}"/>
    <cellStyle name="Percent 8 7 2 2" xfId="1110" xr:uid="{00000000-0005-0000-0000-0000DE040000}"/>
    <cellStyle name="Percent 8 7 3" xfId="898" xr:uid="{00000000-0005-0000-0000-0000DF040000}"/>
    <cellStyle name="Percent 8 8" xfId="478" xr:uid="{00000000-0005-0000-0000-0000E0040000}"/>
    <cellStyle name="Percent 8 8 2" xfId="689" xr:uid="{00000000-0005-0000-0000-0000E1040000}"/>
    <cellStyle name="Percent 8 8 2 2" xfId="1128" xr:uid="{00000000-0005-0000-0000-0000E2040000}"/>
    <cellStyle name="Percent 8 8 3" xfId="917" xr:uid="{00000000-0005-0000-0000-0000E3040000}"/>
    <cellStyle name="Percent 8 9" xfId="577" xr:uid="{00000000-0005-0000-0000-0000E4040000}"/>
    <cellStyle name="Percent 8 9 2" xfId="1016" xr:uid="{00000000-0005-0000-0000-0000E5040000}"/>
    <cellStyle name="Percent 9" xfId="344" xr:uid="{00000000-0005-0000-0000-0000E6040000}"/>
    <cellStyle name="Percent 9 2" xfId="369" xr:uid="{00000000-0005-0000-0000-0000E7040000}"/>
    <cellStyle name="Procent 2" xfId="321" xr:uid="{00000000-0005-0000-0000-0000E8040000}"/>
    <cellStyle name="ReportData" xfId="322" xr:uid="{00000000-0005-0000-0000-0000E9040000}"/>
    <cellStyle name="Title 2" xfId="323" xr:uid="{00000000-0005-0000-0000-0000EA040000}"/>
    <cellStyle name="Title 3" xfId="324" xr:uid="{00000000-0005-0000-0000-0000EB040000}"/>
    <cellStyle name="Title 4" xfId="325" xr:uid="{00000000-0005-0000-0000-0000EC040000}"/>
    <cellStyle name="Title 5" xfId="326" xr:uid="{00000000-0005-0000-0000-0000ED040000}"/>
    <cellStyle name="Title 6" xfId="327" xr:uid="{00000000-0005-0000-0000-0000EE040000}"/>
    <cellStyle name="Total 2" xfId="328" xr:uid="{00000000-0005-0000-0000-0000EF040000}"/>
    <cellStyle name="Total 3" xfId="329" xr:uid="{00000000-0005-0000-0000-0000F0040000}"/>
    <cellStyle name="Total 4" xfId="330" xr:uid="{00000000-0005-0000-0000-0000F1040000}"/>
    <cellStyle name="Total 5" xfId="331" xr:uid="{00000000-0005-0000-0000-0000F2040000}"/>
    <cellStyle name="Total 6" xfId="332" xr:uid="{00000000-0005-0000-0000-0000F3040000}"/>
    <cellStyle name="Tusental (0)_SystemDel" xfId="333" xr:uid="{00000000-0005-0000-0000-0000F4040000}"/>
    <cellStyle name="Valuta (0)_SystemDel" xfId="334" xr:uid="{00000000-0005-0000-0000-0000F5040000}"/>
    <cellStyle name="Warning Text 2" xfId="335" xr:uid="{00000000-0005-0000-0000-0000F6040000}"/>
    <cellStyle name="Warning Text 3" xfId="336" xr:uid="{00000000-0005-0000-0000-0000F7040000}"/>
    <cellStyle name="Warning Text 4" xfId="337" xr:uid="{00000000-0005-0000-0000-0000F8040000}"/>
    <cellStyle name="Warning Text 5" xfId="338" xr:uid="{00000000-0005-0000-0000-0000F9040000}"/>
    <cellStyle name="Warning Text 6" xfId="339" xr:uid="{00000000-0005-0000-0000-0000FA040000}"/>
  </cellStyles>
  <dxfs count="567">
    <dxf>
      <font>
        <b val="0"/>
        <i val="0"/>
        <strike val="0"/>
        <condense val="0"/>
        <extend val="0"/>
        <outline val="0"/>
        <shadow val="0"/>
        <u val="none"/>
        <vertAlign val="baseline"/>
        <sz val="11"/>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style="medium">
          <color rgb="FFFFFFFF"/>
        </right>
        <top/>
        <bottom style="medium">
          <color rgb="FFFFFFFF"/>
        </bottom>
        <vertical/>
        <horizontal/>
      </border>
    </dxf>
    <dxf>
      <font>
        <b val="0"/>
        <i val="0"/>
        <strike val="0"/>
        <condense val="0"/>
        <extend val="0"/>
        <outline val="0"/>
        <shadow val="0"/>
        <u val="none"/>
        <vertAlign val="baseline"/>
        <sz val="11"/>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outline="0">
        <left style="thin">
          <color theme="0"/>
        </left>
        <right style="medium">
          <color rgb="FFFFFFFF"/>
        </right>
        <top/>
        <bottom style="medium">
          <color rgb="FFFFFFFF"/>
        </bottom>
      </border>
    </dxf>
    <dxf>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border outline="0">
        <bottom style="medium">
          <color theme="0"/>
        </bottom>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theme="0" tint="-4.9989318521683403E-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theme="0" tint="-4.9989318521683403E-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1"/>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style="medium">
          <color theme="0"/>
        </right>
        <top style="medium">
          <color theme="0"/>
        </top>
        <bottom style="medium">
          <color theme="0"/>
        </bottom>
        <vertical/>
        <horizontal/>
      </border>
    </dxf>
    <dxf>
      <font>
        <b/>
        <i val="0"/>
        <strike val="0"/>
        <condense val="0"/>
        <extend val="0"/>
        <outline val="0"/>
        <shadow val="0"/>
        <u val="none"/>
        <vertAlign val="baseline"/>
        <sz val="10"/>
        <color rgb="FFFFFFFF"/>
        <name val="Calibri"/>
        <family val="2"/>
        <scheme val="minor"/>
      </font>
      <fill>
        <patternFill patternType="solid">
          <fgColor indexed="64"/>
          <bgColor rgb="FF40C1AC"/>
        </patternFill>
      </fill>
      <alignment horizontal="center" vertical="center" textRotation="0" wrapText="1" indent="0" justifyLastLine="0" shrinkToFit="0" readingOrder="1"/>
      <border diagonalUp="0" diagonalDown="0">
        <left/>
        <right/>
        <top style="thin">
          <color theme="0"/>
        </top>
        <bottom style="thin">
          <color theme="0"/>
        </bottom>
        <vertical/>
        <horizontal/>
      </border>
    </dxf>
    <dxf>
      <border outline="0">
        <left style="thin">
          <color theme="0"/>
        </left>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dxf>
    <dxf>
      <font>
        <b val="0"/>
        <i val="0"/>
        <strike val="0"/>
        <condense val="0"/>
        <extend val="0"/>
        <outline val="0"/>
        <shadow val="0"/>
        <u val="none"/>
        <vertAlign val="baseline"/>
        <sz val="12"/>
        <color theme="0"/>
        <name val="Calibri"/>
        <family val="2"/>
        <charset val="178"/>
        <scheme val="minor"/>
      </font>
      <fill>
        <patternFill patternType="solid">
          <fgColor indexed="64"/>
          <bgColor rgb="FF40C1AC"/>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theme="0" tint="-4.9989318521683403E-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theme="0"/>
        </top>
        <bottom/>
        <vertical/>
        <horizontal/>
      </border>
    </dxf>
    <dxf>
      <font>
        <b val="0"/>
        <i val="0"/>
        <strike val="0"/>
        <condense val="0"/>
        <extend val="0"/>
        <outline val="0"/>
        <shadow val="0"/>
        <u val="none"/>
        <vertAlign val="baseline"/>
        <sz val="11"/>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top style="medium">
          <color theme="0"/>
        </top>
        <bottom/>
        <vertical/>
        <horizontal/>
      </border>
    </dxf>
    <dxf>
      <font>
        <b/>
        <i val="0"/>
        <strike val="0"/>
        <condense val="0"/>
        <extend val="0"/>
        <outline val="0"/>
        <shadow val="0"/>
        <u val="none"/>
        <vertAlign val="baseline"/>
        <sz val="10"/>
        <color rgb="FFFFFFFF"/>
        <name val="Calibri"/>
        <family val="2"/>
        <scheme val="minor"/>
      </font>
      <fill>
        <patternFill patternType="solid">
          <fgColor indexed="64"/>
          <bgColor rgb="FF40C1AC"/>
        </patternFill>
      </fill>
      <alignment horizontal="center" vertical="center" textRotation="0" wrapText="1" indent="0" justifyLastLine="0" shrinkToFit="0" readingOrder="1"/>
      <border diagonalUp="0" diagonalDown="0">
        <left/>
        <right/>
        <top style="medium">
          <color theme="0"/>
        </top>
        <bottom/>
        <vertical/>
        <horizontal/>
      </border>
    </dxf>
    <dxf>
      <border outline="0">
        <left style="medium">
          <color theme="0"/>
        </left>
        <right style="medium">
          <color theme="0"/>
        </right>
      </border>
    </dxf>
    <dxf>
      <font>
        <b val="0"/>
        <i val="0"/>
        <strike val="0"/>
        <condense val="0"/>
        <extend val="0"/>
        <outline val="0"/>
        <shadow val="0"/>
        <u val="none"/>
        <vertAlign val="baseline"/>
        <sz val="10"/>
        <color rgb="FF000000"/>
        <name val="Calibri"/>
        <family val="2"/>
        <scheme val="minor"/>
      </font>
      <fill>
        <patternFill patternType="solid">
          <fgColor indexed="64"/>
          <bgColor rgb="FFF2F2F2"/>
        </patternFill>
      </fill>
      <alignment horizontal="center" vertical="center" textRotation="0" wrapText="1" indent="0" justifyLastLine="0" shrinkToFit="0" readingOrder="1"/>
    </dxf>
    <dxf>
      <font>
        <b/>
        <i val="0"/>
        <strike val="0"/>
        <condense val="0"/>
        <extend val="0"/>
        <outline val="0"/>
        <shadow val="0"/>
        <u val="none"/>
        <vertAlign val="baseline"/>
        <sz val="12"/>
        <color theme="0"/>
        <name val="Calibri"/>
        <family val="2"/>
        <charset val="178"/>
        <scheme val="minor"/>
      </font>
      <fill>
        <patternFill patternType="solid">
          <fgColor indexed="64"/>
          <bgColor rgb="FF40C1AC"/>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top style="medium">
          <color theme="0"/>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top style="medium">
          <color theme="0"/>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top style="medium">
          <color theme="0"/>
        </top>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top style="medium">
          <color theme="0"/>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top style="medium">
          <color theme="0"/>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top style="medium">
          <color theme="0"/>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top style="medium">
          <color theme="0"/>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top style="medium">
          <color theme="0"/>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top style="medium">
          <color theme="0"/>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style="medium">
          <color theme="0"/>
        </right>
        <top style="medium">
          <color theme="0"/>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style="medium">
          <color theme="0"/>
        </right>
        <top style="medium">
          <color theme="0"/>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style="medium">
          <color theme="0"/>
        </right>
        <top style="medium">
          <color theme="0"/>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style="medium">
          <color theme="0"/>
        </right>
        <top style="medium">
          <color theme="0"/>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style="medium">
          <color theme="0"/>
        </right>
        <top style="medium">
          <color theme="0"/>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theme="0"/>
        </left>
        <right style="medium">
          <color theme="0"/>
        </right>
        <top style="medium">
          <color theme="0"/>
        </top>
        <bottom style="medium">
          <color rgb="FFFFFFFF"/>
        </bottom>
        <vertical/>
        <horizontal/>
      </border>
    </dxf>
    <dxf>
      <font>
        <b val="0"/>
        <i val="0"/>
        <strike val="0"/>
        <condense val="0"/>
        <extend val="0"/>
        <outline val="0"/>
        <shadow val="0"/>
        <u val="none"/>
        <vertAlign val="baseline"/>
        <sz val="11"/>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style="medium">
          <color rgb="FFFFFFFF"/>
        </right>
        <top/>
        <bottom style="medium">
          <color rgb="FFFFFFFF"/>
        </bottom>
        <vertical/>
        <horizontal/>
      </border>
    </dxf>
    <dxf>
      <font>
        <b/>
        <i val="0"/>
        <strike val="0"/>
        <condense val="0"/>
        <extend val="0"/>
        <outline val="0"/>
        <shadow val="0"/>
        <u val="none"/>
        <vertAlign val="baseline"/>
        <sz val="10"/>
        <color rgb="FFFFFFFF"/>
        <name val="Calibri"/>
        <family val="2"/>
        <scheme val="minor"/>
      </font>
      <fill>
        <patternFill patternType="solid">
          <fgColor indexed="64"/>
          <bgColor rgb="FF40C1AC"/>
        </patternFill>
      </fill>
      <alignment horizontal="center" vertical="center" textRotation="0" wrapText="1" indent="0" justifyLastLine="0" shrinkToFit="0" readingOrder="1"/>
      <border diagonalUp="0" diagonalDown="0">
        <left/>
        <right/>
        <top style="thin">
          <color theme="0"/>
        </top>
        <bottom style="thin">
          <color theme="0"/>
        </bottom>
        <vertical/>
        <horizontal/>
      </border>
    </dxf>
    <dxf>
      <border outline="0">
        <right style="medium">
          <color theme="0"/>
        </right>
      </border>
    </dxf>
    <dxf>
      <font>
        <b val="0"/>
        <i val="0"/>
        <strike val="0"/>
        <condense val="0"/>
        <extend val="0"/>
        <outline val="0"/>
        <shadow val="0"/>
        <u val="none"/>
        <vertAlign val="baseline"/>
        <sz val="10"/>
        <color rgb="FF000000"/>
        <name val="Calibri"/>
        <family val="2"/>
        <scheme val="minor"/>
      </font>
      <fill>
        <patternFill patternType="solid">
          <fgColor indexed="64"/>
          <bgColor rgb="FFF2F2F2"/>
        </patternFill>
      </fill>
      <alignment horizontal="center" vertical="center" textRotation="0" wrapText="1" indent="0" justifyLastLine="0" shrinkToFit="0" readingOrder="1"/>
    </dxf>
    <dxf>
      <font>
        <b val="0"/>
        <i val="0"/>
        <strike val="0"/>
        <condense val="0"/>
        <extend val="0"/>
        <outline val="0"/>
        <shadow val="0"/>
        <u val="none"/>
        <vertAlign val="baseline"/>
        <sz val="12"/>
        <color theme="0"/>
        <name val="Calibri"/>
        <family val="2"/>
        <charset val="178"/>
        <scheme val="minor"/>
      </font>
      <fill>
        <patternFill patternType="solid">
          <fgColor indexed="64"/>
          <bgColor rgb="FF40C1AC"/>
        </patternFill>
      </fill>
      <alignment horizontal="center" vertical="center" textRotation="0" wrapText="1" indent="0" justifyLastLine="0" shrinkToFit="0" readingOrder="0"/>
      <border diagonalUp="0" diagonalDown="0" outline="0">
        <left style="medium">
          <color theme="0"/>
        </left>
        <right style="medium">
          <color theme="0"/>
        </right>
        <top/>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theme="0" tint="-4.9989318521683403E-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theme="0" tint="-4.9989318521683403E-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theme="0" tint="-4.9989318521683403E-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theme="0" tint="-4.9989318521683403E-2"/>
        </patternFill>
      </fill>
      <alignment horizontal="center" vertical="center" textRotation="0" wrapText="1" indent="0" justifyLastLine="0" shrinkToFit="0" readingOrder="1"/>
      <border diagonalUp="0" diagonalDown="0" outline="0">
        <left style="thin">
          <color theme="0"/>
        </left>
        <right style="medium">
          <color rgb="FFFFFFFF"/>
        </right>
        <top style="thin">
          <color theme="0"/>
        </top>
        <bottom style="thin">
          <color theme="0"/>
        </bottom>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rgb="FF000000"/>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1"/>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i val="0"/>
        <strike val="0"/>
        <condense val="0"/>
        <extend val="0"/>
        <outline val="0"/>
        <shadow val="0"/>
        <u val="none"/>
        <vertAlign val="baseline"/>
        <sz val="10"/>
        <color rgb="FFFFFFFF"/>
        <name val="Calibri"/>
        <family val="2"/>
        <scheme val="minor"/>
      </font>
      <fill>
        <patternFill patternType="solid">
          <fgColor indexed="64"/>
          <bgColor rgb="FF40C1AC"/>
        </patternFill>
      </fill>
      <alignment horizontal="center" vertical="center" textRotation="0" wrapText="1" indent="0" justifyLastLine="0" shrinkToFit="0" readingOrder="1"/>
      <border diagonalUp="0" diagonalDown="0">
        <left/>
        <right style="thin">
          <color theme="0"/>
        </right>
        <top style="thin">
          <color theme="0"/>
        </top>
        <bottom style="thin">
          <color theme="0"/>
        </bottom>
        <vertical/>
        <horizontal/>
      </border>
    </dxf>
    <dxf>
      <border outline="0">
        <left style="thin">
          <color theme="0"/>
        </left>
      </border>
    </dxf>
    <dxf>
      <font>
        <b val="0"/>
        <i val="0"/>
        <strike val="0"/>
        <condense val="0"/>
        <extend val="0"/>
        <outline val="0"/>
        <shadow val="0"/>
        <u val="none"/>
        <vertAlign val="baseline"/>
        <sz val="10"/>
        <color rgb="FF000000"/>
        <name val="Calibri"/>
        <family val="2"/>
        <scheme val="minor"/>
      </font>
      <fill>
        <patternFill patternType="solid">
          <fgColor indexed="64"/>
          <bgColor rgb="FFF2F2F2"/>
        </patternFill>
      </fill>
      <alignment horizontal="center" vertical="center" textRotation="0" wrapText="1" indent="0" justifyLastLine="0" shrinkToFit="0" readingOrder="1"/>
    </dxf>
    <dxf>
      <font>
        <b val="0"/>
        <i val="0"/>
        <strike val="0"/>
        <condense val="0"/>
        <extend val="0"/>
        <outline val="0"/>
        <shadow val="0"/>
        <u val="none"/>
        <vertAlign val="baseline"/>
        <sz val="12"/>
        <color theme="0"/>
        <name val="Calibri"/>
        <family val="2"/>
        <charset val="178"/>
        <scheme val="minor"/>
      </font>
      <fill>
        <patternFill patternType="solid">
          <fgColor indexed="64"/>
          <bgColor rgb="FF40C1AC"/>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theme="0" tint="-4.9989318521683403E-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theme="0" tint="-4.9989318521683403E-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theme="0" tint="-4.9989318521683403E-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theme="0" tint="-4.9989318521683403E-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theme="0" tint="-4.9989318521683403E-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theme="0" tint="-4.9989318521683403E-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theme="0" tint="-4.9989318521683403E-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theme="0" tint="-4.9989318521683403E-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theme="0" tint="-4.9989318521683403E-2"/>
        </patternFill>
      </fill>
      <alignment horizontal="center" vertical="center" textRotation="0" wrapText="1" indent="0" justifyLastLine="0" shrinkToFit="0" readingOrder="2"/>
      <border diagonalUp="0" diagonalDown="0">
        <left style="medium">
          <color theme="0"/>
        </left>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theme="0" tint="-4.9989318521683403E-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theme="0" tint="-4.9989318521683403E-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theme="0" tint="-4.9989318521683403E-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theme="0" tint="-4.9989318521683403E-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theme="0" tint="-4.9989318521683403E-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theme="0" tint="-4.9989318521683403E-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171" formatCode="#,##0.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1"/>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0"/>
        <color rgb="FFFFFFFF"/>
        <name val="Calibri"/>
        <family val="2"/>
        <scheme val="minor"/>
      </font>
      <fill>
        <patternFill patternType="solid">
          <fgColor indexed="64"/>
          <bgColor rgb="FF40C1AC"/>
        </patternFill>
      </fill>
      <alignment horizontal="center" vertical="center" textRotation="0" wrapText="1" indent="0" justifyLastLine="0" shrinkToFit="0" readingOrder="1"/>
      <border diagonalUp="0" diagonalDown="0">
        <left/>
        <right style="thin">
          <color theme="0"/>
        </right>
        <top style="thin">
          <color theme="0"/>
        </top>
        <bottom style="thin">
          <color theme="0"/>
        </bottom>
        <vertical/>
        <horizontal/>
      </border>
    </dxf>
    <dxf>
      <border outline="0">
        <left style="thin">
          <color theme="0"/>
        </left>
        <right style="medium">
          <color theme="0"/>
        </right>
      </border>
    </dxf>
    <dxf>
      <font>
        <b val="0"/>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center" vertical="center" textRotation="0" wrapText="1" indent="0" justifyLastLine="0" shrinkToFit="0" readingOrder="2"/>
    </dxf>
    <dxf>
      <font>
        <b val="0"/>
        <i val="0"/>
        <strike val="0"/>
        <condense val="0"/>
        <extend val="0"/>
        <outline val="0"/>
        <shadow val="0"/>
        <u val="none"/>
        <vertAlign val="baseline"/>
        <sz val="12"/>
        <color theme="0"/>
        <name val="Calibri"/>
        <family val="2"/>
        <charset val="178"/>
        <scheme val="minor"/>
      </font>
      <fill>
        <patternFill patternType="solid">
          <fgColor indexed="64"/>
          <bgColor rgb="FF40C1AC"/>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theme="0" tint="-4.9989318521683403E-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theme="0" tint="-4.9989318521683403E-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theme="0" tint="-4.9989318521683403E-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0"/>
        <color theme="1"/>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2"/>
      <border diagonalUp="0" diagonalDown="0">
        <left style="medium">
          <color theme="0"/>
        </left>
        <right style="medium">
          <color theme="0"/>
        </right>
        <top style="medium">
          <color theme="0"/>
        </top>
        <bottom style="medium">
          <color theme="0"/>
        </bottom>
        <vertical/>
        <horizontal/>
      </border>
    </dxf>
    <dxf>
      <font>
        <b val="0"/>
        <i val="0"/>
        <strike val="0"/>
        <condense val="0"/>
        <extend val="0"/>
        <outline val="0"/>
        <shadow val="0"/>
        <u val="none"/>
        <vertAlign val="baseline"/>
        <sz val="11"/>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i val="0"/>
        <strike val="0"/>
        <condense val="0"/>
        <extend val="0"/>
        <outline val="0"/>
        <shadow val="0"/>
        <u val="none"/>
        <vertAlign val="baseline"/>
        <sz val="10"/>
        <color rgb="FFFFFFFF"/>
        <name val="Calibri"/>
        <family val="2"/>
        <scheme val="minor"/>
      </font>
      <fill>
        <patternFill patternType="solid">
          <fgColor indexed="64"/>
          <bgColor rgb="FF40C1AC"/>
        </patternFill>
      </fill>
      <alignment horizontal="center" vertical="center" textRotation="0" wrapText="1" indent="0" justifyLastLine="0" shrinkToFit="0" readingOrder="1"/>
      <border diagonalUp="0" diagonalDown="0">
        <left/>
        <right/>
        <top style="thin">
          <color theme="0"/>
        </top>
        <bottom style="thin">
          <color theme="0"/>
        </bottom>
        <vertical/>
        <horizontal/>
      </border>
    </dxf>
    <dxf>
      <border outline="0">
        <left style="thin">
          <color theme="0"/>
        </left>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dxf>
    <dxf>
      <font>
        <b val="0"/>
        <i val="0"/>
        <strike val="0"/>
        <condense val="0"/>
        <extend val="0"/>
        <outline val="0"/>
        <shadow val="0"/>
        <u val="none"/>
        <vertAlign val="baseline"/>
        <sz val="12"/>
        <color theme="0"/>
        <name val="Calibri"/>
        <family val="2"/>
        <charset val="178"/>
        <scheme val="minor"/>
      </font>
      <fill>
        <patternFill patternType="solid">
          <fgColor indexed="64"/>
          <bgColor rgb="FF40C1AC"/>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style="medium">
          <color rgb="FFFFFFFF"/>
        </right>
        <top/>
        <bottom style="medium">
          <color rgb="FFFFFFFF"/>
        </bottom>
        <vertical/>
        <horizontal/>
      </border>
    </dxf>
    <dxf>
      <font>
        <b val="0"/>
        <i val="0"/>
        <strike val="0"/>
        <condense val="0"/>
        <extend val="0"/>
        <outline val="0"/>
        <shadow val="0"/>
        <u val="none"/>
        <vertAlign val="baseline"/>
        <sz val="11"/>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style="medium">
          <color rgb="FFFFFFFF"/>
        </right>
        <top/>
        <bottom style="medium">
          <color rgb="FFFFFFFF"/>
        </bottom>
        <vertical/>
        <horizontal/>
      </border>
    </dxf>
    <dxf>
      <font>
        <b/>
        <i val="0"/>
        <strike val="0"/>
        <condense val="0"/>
        <extend val="0"/>
        <outline val="0"/>
        <shadow val="0"/>
        <u val="none"/>
        <vertAlign val="baseline"/>
        <sz val="10"/>
        <color rgb="FFFFFFFF"/>
        <name val="Calibri"/>
        <family val="2"/>
        <scheme val="minor"/>
      </font>
      <fill>
        <patternFill patternType="solid">
          <fgColor indexed="64"/>
          <bgColor rgb="FF40C1AC"/>
        </patternFill>
      </fill>
      <alignment horizontal="center" vertical="center" textRotation="0" wrapText="1" indent="0" justifyLastLine="0" shrinkToFit="0" readingOrder="1"/>
      <border diagonalUp="0" diagonalDown="0">
        <left/>
        <right style="thin">
          <color theme="0"/>
        </right>
        <top style="thin">
          <color theme="0"/>
        </top>
        <bottom style="thin">
          <color theme="0"/>
        </bottom>
        <vertical/>
        <horizontal/>
      </border>
    </dxf>
    <dxf>
      <border outline="0">
        <left style="thin">
          <color theme="0"/>
        </left>
        <bottom style="thin">
          <color theme="0"/>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dxf>
    <dxf>
      <font>
        <b val="0"/>
        <i val="0"/>
        <strike val="0"/>
        <condense val="0"/>
        <extend val="0"/>
        <outline val="0"/>
        <shadow val="0"/>
        <u val="none"/>
        <vertAlign val="baseline"/>
        <sz val="12"/>
        <color theme="0"/>
        <name val="Calibri"/>
        <family val="2"/>
        <charset val="178"/>
        <scheme val="minor"/>
      </font>
      <fill>
        <patternFill patternType="solid">
          <fgColor indexed="64"/>
          <bgColor rgb="FF40C1AC"/>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numFmt numFmtId="2" formatCode="0.00"/>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numFmt numFmtId="2" formatCode="0.00"/>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numFmt numFmtId="2" formatCode="0.00"/>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numFmt numFmtId="2" formatCode="0.00"/>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numFmt numFmtId="14" formatCode="0.00%"/>
      <fill>
        <patternFill patternType="solid">
          <fgColor indexed="64"/>
          <bgColor rgb="FFF2F2F2"/>
        </patternFill>
      </fill>
      <alignment horizontal="center" vertical="center" textRotation="0" wrapText="1" indent="0" justifyLastLine="0" shrinkToFit="0" readingOrder="2"/>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alibri"/>
        <family val="2"/>
        <scheme val="minor"/>
      </font>
      <numFmt numFmtId="2" formatCode="0.00"/>
      <fill>
        <patternFill patternType="solid">
          <fgColor indexed="64"/>
          <bgColor rgb="FFF2F2F2"/>
        </patternFill>
      </fill>
      <alignment horizontal="center" vertical="center" textRotation="0" wrapText="1" indent="0" justifyLastLine="0" shrinkToFit="0" readingOrder="2"/>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alibri"/>
        <family val="2"/>
        <scheme val="minor"/>
      </font>
      <numFmt numFmtId="2" formatCode="0.00"/>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numFmt numFmtId="2" formatCode="0.00"/>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numFmt numFmtId="2" formatCode="0.00"/>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numFmt numFmtId="2" formatCode="0.00"/>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protection locked="1" hidden="0"/>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protection locked="1" hidden="0"/>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numFmt numFmtId="4" formatCode="#,##0.00"/>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numFmt numFmtId="2" formatCode="0.00"/>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numFmt numFmtId="2" formatCode="0.00"/>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numFmt numFmtId="2" formatCode="0.00"/>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numFmt numFmtId="2" formatCode="0.00"/>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i val="0"/>
        <strike val="0"/>
        <condense val="0"/>
        <extend val="0"/>
        <outline val="0"/>
        <shadow val="0"/>
        <u val="none"/>
        <vertAlign val="baseline"/>
        <sz val="10"/>
        <color rgb="FFFFFFFF"/>
        <name val="Calibri"/>
        <family val="2"/>
        <scheme val="minor"/>
      </font>
      <fill>
        <patternFill patternType="solid">
          <fgColor indexed="64"/>
          <bgColor rgb="FF40C1AC"/>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dxf>
    <dxf>
      <font>
        <b val="0"/>
        <i val="0"/>
        <strike val="0"/>
        <condense val="0"/>
        <extend val="0"/>
        <outline val="0"/>
        <shadow val="0"/>
        <u val="none"/>
        <vertAlign val="baseline"/>
        <sz val="12"/>
        <color theme="0"/>
        <name val="Calibri"/>
        <family val="2"/>
        <charset val="178"/>
        <scheme val="minor"/>
      </font>
      <fill>
        <patternFill patternType="solid">
          <fgColor indexed="64"/>
          <bgColor rgb="FF40C1AC"/>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0"/>
        <color theme="1"/>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bottom style="thin">
          <color theme="0"/>
        </bottom>
        <vertical/>
        <horizontal/>
      </border>
    </dxf>
    <dxf>
      <font>
        <b val="0"/>
        <i val="0"/>
        <strike val="0"/>
        <condense val="0"/>
        <extend val="0"/>
        <outline val="0"/>
        <shadow val="0"/>
        <u val="none"/>
        <vertAlign val="baseline"/>
        <sz val="10"/>
        <color theme="1"/>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bottom style="thin">
          <color theme="0"/>
        </bottom>
        <vertical/>
        <horizontal/>
      </border>
    </dxf>
    <dxf>
      <font>
        <b val="0"/>
        <i val="0"/>
        <strike val="0"/>
        <condense val="0"/>
        <extend val="0"/>
        <outline val="0"/>
        <shadow val="0"/>
        <u val="none"/>
        <vertAlign val="baseline"/>
        <sz val="10"/>
        <color theme="1"/>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bottom style="thin">
          <color theme="0"/>
        </bottom>
        <vertical/>
        <horizontal/>
      </border>
    </dxf>
    <dxf>
      <font>
        <b val="0"/>
        <i val="0"/>
        <strike val="0"/>
        <condense val="0"/>
        <extend val="0"/>
        <outline val="0"/>
        <shadow val="0"/>
        <u val="none"/>
        <vertAlign val="baseline"/>
        <sz val="10"/>
        <color theme="1"/>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bottom style="thin">
          <color theme="0"/>
        </bottom>
        <vertical/>
        <horizontal/>
      </border>
    </dxf>
    <dxf>
      <font>
        <b val="0"/>
        <i val="0"/>
        <strike val="0"/>
        <condense val="0"/>
        <extend val="0"/>
        <outline val="0"/>
        <shadow val="0"/>
        <u val="none"/>
        <vertAlign val="baseline"/>
        <sz val="10"/>
        <color theme="1"/>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bottom style="thin">
          <color theme="0"/>
        </bottom>
        <vertical/>
        <horizontal/>
      </border>
    </dxf>
    <dxf>
      <font>
        <b val="0"/>
        <i val="0"/>
        <strike val="0"/>
        <condense val="0"/>
        <extend val="0"/>
        <outline val="0"/>
        <shadow val="0"/>
        <u val="none"/>
        <vertAlign val="baseline"/>
        <sz val="10"/>
        <color theme="1"/>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bottom style="thin">
          <color theme="0"/>
        </bottom>
        <vertical/>
        <horizontal/>
      </border>
    </dxf>
    <dxf>
      <font>
        <b val="0"/>
        <i val="0"/>
        <strike val="0"/>
        <condense val="0"/>
        <extend val="0"/>
        <outline val="0"/>
        <shadow val="0"/>
        <u val="none"/>
        <vertAlign val="baseline"/>
        <sz val="10"/>
        <color theme="1"/>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bottom style="thin">
          <color theme="0"/>
        </bottom>
        <vertical/>
        <horizontal/>
      </border>
    </dxf>
    <dxf>
      <font>
        <b val="0"/>
        <i val="0"/>
        <strike val="0"/>
        <condense val="0"/>
        <extend val="0"/>
        <outline val="0"/>
        <shadow val="0"/>
        <u val="none"/>
        <vertAlign val="baseline"/>
        <sz val="10"/>
        <color theme="1"/>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bottom style="thin">
          <color theme="0"/>
        </bottom>
        <vertical/>
        <horizontal/>
      </border>
    </dxf>
    <dxf>
      <font>
        <b val="0"/>
        <i val="0"/>
        <strike val="0"/>
        <condense val="0"/>
        <extend val="0"/>
        <outline val="0"/>
        <shadow val="0"/>
        <u val="none"/>
        <vertAlign val="baseline"/>
        <sz val="10"/>
        <color theme="1"/>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2"/>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2"/>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outline="0">
        <left style="thin">
          <color theme="0"/>
        </left>
        <right style="thin">
          <color theme="0"/>
        </right>
        <top style="thin">
          <color theme="0"/>
        </top>
        <bottom style="thin">
          <color theme="0"/>
        </bottom>
      </border>
      <protection locked="1" hidden="0"/>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left style="thin">
          <color theme="0"/>
        </left>
        <right style="thin">
          <color theme="0"/>
        </right>
        <top style="thin">
          <color theme="0"/>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2"/>
        <color rgb="FFFFFFFF"/>
        <name val="Calibri"/>
        <family val="2"/>
        <scheme val="minor"/>
      </font>
      <fill>
        <patternFill patternType="solid">
          <fgColor indexed="64"/>
          <bgColor rgb="FF40C1AC"/>
        </patternFill>
      </fill>
      <alignment horizontal="center" vertical="center" textRotation="0" wrapText="1" indent="0" justifyLastLine="0" shrinkToFit="0" readingOrder="1"/>
      <border diagonalUp="0" diagonalDown="0">
        <left style="medium">
          <color rgb="FFFFFFFF"/>
        </left>
        <right style="medium">
          <color rgb="FFFFFFFF"/>
        </right>
        <top style="medium">
          <color rgb="FFFFFFFF"/>
        </top>
        <bottom/>
        <vertical/>
        <horizontal/>
      </border>
    </dxf>
    <dxf>
      <border outline="0">
        <right style="thin">
          <color theme="0"/>
        </right>
        <bottom style="thin">
          <color theme="0"/>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dxf>
    <dxf>
      <font>
        <b val="0"/>
        <i val="0"/>
        <strike val="0"/>
        <condense val="0"/>
        <extend val="0"/>
        <outline val="0"/>
        <shadow val="0"/>
        <u val="none"/>
        <vertAlign val="baseline"/>
        <sz val="12"/>
        <color theme="0"/>
        <name val="Calibri"/>
        <family val="2"/>
        <charset val="178"/>
        <scheme val="minor"/>
      </font>
      <fill>
        <patternFill patternType="solid">
          <fgColor indexed="64"/>
          <bgColor rgb="FF40C1AC"/>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rgb="FF000000"/>
        <name val="Gill Sans MT Light"/>
        <family val="2"/>
        <scheme val="none"/>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right/>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right/>
        <top/>
        <bottom style="thin">
          <color theme="0"/>
        </bottom>
        <vertical/>
        <horizontal/>
      </border>
      <protection locked="1" hidden="0"/>
    </dxf>
    <dxf>
      <font>
        <b val="0"/>
        <i val="0"/>
        <strike val="0"/>
        <condense val="0"/>
        <extend val="0"/>
        <outline val="0"/>
        <shadow val="0"/>
        <u val="none"/>
        <vertAlign val="baseline"/>
        <sz val="10"/>
        <color rgb="FF000000"/>
        <name val="Gill Sans MT Light"/>
        <family val="2"/>
        <scheme val="none"/>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10"/>
        <color rgb="FF000000"/>
        <name val="Gill Sans MT Light"/>
        <family val="2"/>
        <scheme val="none"/>
      </font>
      <fill>
        <patternFill patternType="solid">
          <fgColor indexed="64"/>
          <bgColor rgb="FFF2F2F2"/>
        </patternFill>
      </fill>
      <alignment horizontal="center" vertical="center" textRotation="0" wrapText="1" indent="0" justifyLastLine="0" shrinkToFit="0" readingOrder="1"/>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10"/>
        <color rgb="FF000000"/>
        <name val="Gill Sans MT Light"/>
        <family val="2"/>
        <scheme val="none"/>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10"/>
        <color rgb="FF000000"/>
        <name val="Gill Sans MT Light"/>
        <family val="2"/>
        <scheme val="none"/>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10"/>
        <color rgb="FF000000"/>
        <name val="Gill Sans MT Light"/>
        <family val="2"/>
        <scheme val="none"/>
      </font>
      <fill>
        <patternFill patternType="solid">
          <fgColor indexed="64"/>
          <bgColor rgb="FFF2F2F2"/>
        </patternFill>
      </fill>
      <alignment horizontal="center" vertical="center" textRotation="0" wrapText="1" indent="0" justifyLastLine="0" shrinkToFit="0" readingOrder="1"/>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10"/>
        <color rgb="FF000000"/>
        <name val="Gill Sans MT Light"/>
        <family val="2"/>
        <scheme val="none"/>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10"/>
        <color rgb="FF000000"/>
        <name val="Gill Sans MT Light"/>
        <family val="2"/>
        <scheme val="none"/>
      </font>
      <numFmt numFmtId="3" formatCode="#,##0"/>
      <fill>
        <patternFill patternType="solid">
          <fgColor indexed="64"/>
          <bgColor rgb="FFF2F2F2"/>
        </patternFill>
      </fill>
      <alignment horizontal="center" vertical="center" textRotation="0" wrapText="1" indent="0" justifyLastLine="0" shrinkToFit="0" readingOrder="1"/>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bottom style="medium">
          <color rgb="FFFFFFFF"/>
        </bottom>
        <vertical/>
        <horizontal/>
      </border>
    </dxf>
    <dxf>
      <alignment horizontal="center" vertical="center" textRotation="0" wrapText="1" indent="0" justifyLastLine="0" shrinkToFit="0"/>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bottom style="medium">
          <color rgb="FFFFFFFF"/>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bottom style="medium">
          <color rgb="FFFFFFFF"/>
        </bottom>
      </border>
    </dxf>
    <dxf>
      <alignment horizontal="center" vertical="center" textRotation="0" wrapText="1" indent="0" justifyLastLine="0" shrinkToFit="0"/>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bottom style="medium">
          <color rgb="FFFFFFFF"/>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bottom style="medium">
          <color rgb="FFFFFFFF"/>
        </bottom>
      </border>
    </dxf>
    <dxf>
      <alignment horizontal="center" vertical="center" textRotation="0" wrapText="1" indent="0" justifyLastLine="0" shrinkToFit="0"/>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bottom style="medium">
          <color rgb="FFFFFFFF"/>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bottom style="medium">
          <color rgb="FFFFFFFF"/>
        </bottom>
      </border>
    </dxf>
    <dxf>
      <alignment horizontal="center" vertical="center" textRotation="0" wrapText="1" indent="0" justifyLastLine="0" shrinkToFit="0"/>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bottom style="medium">
          <color rgb="FFFFFFFF"/>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bottom style="medium">
          <color rgb="FFFFFFFF"/>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bottom style="medium">
          <color rgb="FFFFFFFF"/>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bottom style="medium">
          <color rgb="FFFFFFFF"/>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bottom style="medium">
          <color rgb="FFFFFFFF"/>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bottom style="medium">
          <color rgb="FFFFFFFF"/>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bottom style="medium">
          <color rgb="FFFFFFFF"/>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bottom style="medium">
          <color rgb="FFFFFFFF"/>
        </bottom>
      </border>
    </dxf>
    <dxf>
      <font>
        <b val="0"/>
        <i val="0"/>
        <strike val="0"/>
        <condense val="0"/>
        <extend val="0"/>
        <outline val="0"/>
        <shadow val="0"/>
        <u val="none"/>
        <vertAlign val="baseline"/>
        <sz val="11"/>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outline="0">
        <left/>
        <right/>
        <top/>
        <bottom style="medium">
          <color rgb="FFFFFFFF"/>
        </bottom>
      </border>
    </dxf>
    <dxf>
      <font>
        <b val="0"/>
        <i val="0"/>
        <strike val="0"/>
        <condense val="0"/>
        <extend val="0"/>
        <outline val="0"/>
        <shadow val="0"/>
        <u val="none"/>
        <vertAlign val="baseline"/>
        <sz val="12"/>
        <color rgb="FFFFFFFF"/>
        <name val="Calibri"/>
        <family val="2"/>
        <scheme val="minor"/>
      </font>
      <fill>
        <patternFill patternType="solid">
          <fgColor indexed="64"/>
          <bgColor rgb="FF40C1AC"/>
        </patternFill>
      </fill>
      <alignment horizontal="center" vertical="center" textRotation="0" wrapText="1" indent="0" justifyLastLine="0" shrinkToFit="0" readingOrder="1"/>
      <border diagonalUp="0" diagonalDown="0" outline="0">
        <left style="medium">
          <color rgb="FFFFFFFF"/>
        </left>
        <right/>
        <top style="medium">
          <color rgb="FFFFFFFF"/>
        </top>
        <bottom/>
      </border>
    </dxf>
    <dxf>
      <border outline="0">
        <bottom style="thin">
          <color theme="0"/>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dxf>
    <dxf>
      <font>
        <b val="0"/>
        <i val="0"/>
        <strike val="0"/>
        <condense val="0"/>
        <extend val="0"/>
        <outline val="0"/>
        <shadow val="0"/>
        <u val="none"/>
        <vertAlign val="baseline"/>
        <sz val="12"/>
        <color theme="0"/>
        <name val="Calibri"/>
        <family val="2"/>
        <charset val="178"/>
        <scheme val="minor"/>
      </font>
      <fill>
        <patternFill patternType="solid">
          <fgColor indexed="64"/>
          <bgColor rgb="FF40C1AC"/>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thin">
          <color theme="0"/>
        </top>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thin">
          <color theme="0"/>
        </top>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thin">
          <color theme="0"/>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style="thin">
          <color theme="4" tint="0.39997558519241921"/>
        </right>
        <top style="thin">
          <color theme="0"/>
        </top>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thin">
          <color theme="0"/>
        </top>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thin">
          <color theme="0"/>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style="thin">
          <color theme="4" tint="0.39997558519241921"/>
        </right>
        <top style="thin">
          <color theme="0"/>
        </top>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thin">
          <color theme="0"/>
        </top>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thin">
          <color theme="0"/>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style="thin">
          <color theme="4" tint="0.39997558519241921"/>
        </right>
        <top style="thin">
          <color theme="0"/>
        </top>
        <bottom/>
        <vertical/>
        <horizontal/>
      </border>
    </dxf>
    <dxf>
      <font>
        <b val="0"/>
        <i val="0"/>
        <strike val="0"/>
        <condense val="0"/>
        <extend val="0"/>
        <outline val="0"/>
        <shadow val="0"/>
        <u val="none"/>
        <vertAlign val="baseline"/>
        <sz val="10"/>
        <color theme="1"/>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thin">
          <color theme="0"/>
        </top>
        <bottom/>
        <vertical/>
        <horizontal/>
      </border>
    </dxf>
    <dxf>
      <font>
        <b val="0"/>
        <i val="0"/>
        <strike val="0"/>
        <condense val="0"/>
        <extend val="0"/>
        <outline val="0"/>
        <shadow val="0"/>
        <u val="none"/>
        <vertAlign val="baseline"/>
        <sz val="10"/>
        <color theme="1"/>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thin">
          <color theme="0"/>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style="thin">
          <color theme="4" tint="0.39997558519241921"/>
        </right>
        <top style="medium">
          <color rgb="FFFFFFFF"/>
        </top>
        <bottom/>
        <vertical/>
        <horizontal/>
      </border>
    </dxf>
    <dxf>
      <font>
        <b val="0"/>
        <i val="0"/>
        <strike val="0"/>
        <condense val="0"/>
        <extend val="0"/>
        <outline val="0"/>
        <shadow val="0"/>
        <u val="none"/>
        <vertAlign val="baseline"/>
        <sz val="10"/>
        <color theme="1"/>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theme="1"/>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style="thin">
          <color theme="4" tint="0.39997558519241921"/>
        </right>
        <top style="medium">
          <color rgb="FFFFFFFF"/>
        </top>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style="thin">
          <color theme="4" tint="0.39997558519241921"/>
        </right>
        <top style="medium">
          <color rgb="FFFFFFFF"/>
        </top>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1"/>
      <border diagonalUp="0" diagonalDown="0" outline="0">
        <left style="medium">
          <color rgb="FFFFFFFF"/>
        </left>
        <right style="thin">
          <color theme="4" tint="0.39997558519241921"/>
        </right>
        <top style="medium">
          <color rgb="FFFFFFFF"/>
        </top>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style="medium">
          <color rgb="FFFFFFFF"/>
        </top>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style="medium">
          <color rgb="FFFFFFFF"/>
        </top>
        <bottom/>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1"/>
      <border diagonalUp="0" diagonalDown="0" outline="0">
        <left style="medium">
          <color rgb="FFFFFFFF"/>
        </left>
        <right style="thin">
          <color theme="4" tint="0.39997558519241921"/>
        </right>
        <top style="medium">
          <color rgb="FFFFFFFF"/>
        </top>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style="medium">
          <color rgb="FFFFFFFF"/>
        </top>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style="medium">
          <color rgb="FFFFFFFF"/>
        </top>
        <bottom/>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1"/>
      <border diagonalUp="0" diagonalDown="0" outline="0">
        <left style="medium">
          <color rgb="FFFFFFFF"/>
        </left>
        <right/>
        <top style="medium">
          <color rgb="FFFFFFFF"/>
        </top>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style="medium">
          <color rgb="FFFFFFFF"/>
        </top>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style="medium">
          <color rgb="FFFFFFFF"/>
        </top>
        <bottom/>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1"/>
      <border diagonalUp="0" diagonalDown="0" outline="0">
        <left style="medium">
          <color rgb="FFFFFFFF"/>
        </left>
        <right/>
        <top style="medium">
          <color rgb="FFFFFFFF"/>
        </top>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style="medium">
          <color rgb="FFFFFFFF"/>
        </top>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style="medium">
          <color rgb="FFFFFFFF"/>
        </top>
        <bottom/>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1"/>
      <border diagonalUp="0" diagonalDown="0" outline="0">
        <left style="medium">
          <color rgb="FFFFFFFF"/>
        </left>
        <right/>
        <top style="medium">
          <color rgb="FFFFFFFF"/>
        </top>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style="medium">
          <color rgb="FFFFFFFF"/>
        </top>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style="medium">
          <color rgb="FFFFFFFF"/>
        </top>
        <bottom/>
      </border>
    </dxf>
    <dxf>
      <font>
        <b val="0"/>
        <i val="0"/>
        <strike val="0"/>
        <condense val="0"/>
        <extend val="0"/>
        <outline val="0"/>
        <shadow val="0"/>
        <u val="none"/>
        <vertAlign val="baseline"/>
        <sz val="10"/>
        <color theme="1"/>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style="medium">
          <color rgb="FFFFFFFF"/>
        </top>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style="medium">
          <color rgb="FFFFFFFF"/>
        </top>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style="medium">
          <color rgb="FFFFFFFF"/>
        </top>
        <bottom/>
      </border>
    </dxf>
    <dxf>
      <font>
        <b val="0"/>
        <i val="0"/>
        <strike val="0"/>
        <condense val="0"/>
        <extend val="0"/>
        <outline val="0"/>
        <shadow val="0"/>
        <u val="none"/>
        <vertAlign val="baseline"/>
        <sz val="10"/>
        <color theme="1"/>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style="medium">
          <color rgb="FFFFFFFF"/>
        </top>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style="medium">
          <color rgb="FFFFFFFF"/>
        </top>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style="medium">
          <color rgb="FFFFFFFF"/>
        </top>
        <bottom/>
      </border>
    </dxf>
    <dxf>
      <font>
        <b val="0"/>
        <i val="0"/>
        <strike val="0"/>
        <condense val="0"/>
        <extend val="0"/>
        <outline val="0"/>
        <shadow val="0"/>
        <u val="none"/>
        <vertAlign val="baseline"/>
        <sz val="10"/>
        <color theme="1"/>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style="medium">
          <color rgb="FFFFFFFF"/>
        </top>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style="medium">
          <color rgb="FFFFFFFF"/>
        </top>
        <bottom/>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border diagonalUp="0" diagonalDown="0" outline="0">
        <left style="medium">
          <color rgb="FFFFFFFF"/>
        </left>
        <right/>
        <top style="medium">
          <color rgb="FFFFFFFF"/>
        </top>
        <bottom/>
      </border>
    </dxf>
    <dxf>
      <font>
        <b val="0"/>
        <i val="0"/>
        <strike val="0"/>
        <condense val="0"/>
        <extend val="0"/>
        <outline val="0"/>
        <shadow val="0"/>
        <u val="none"/>
        <vertAlign val="baseline"/>
        <sz val="11"/>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outline="0">
        <left style="medium">
          <color rgb="FFFFFFFF"/>
        </left>
        <right/>
        <top style="medium">
          <color rgb="FFFFFFFF"/>
        </top>
        <bottom/>
      </border>
    </dxf>
    <dxf>
      <font>
        <b val="0"/>
        <i val="0"/>
        <strike val="0"/>
        <condense val="0"/>
        <extend val="0"/>
        <outline val="0"/>
        <shadow val="0"/>
        <u val="none"/>
        <vertAlign val="baseline"/>
        <sz val="12"/>
        <color rgb="FFFFFFFF"/>
        <name val="Calibri"/>
        <family val="2"/>
        <scheme val="minor"/>
      </font>
      <fill>
        <patternFill patternType="solid">
          <fgColor indexed="64"/>
          <bgColor rgb="FF40C1AC"/>
        </patternFill>
      </fill>
      <alignment horizontal="center" vertical="center" textRotation="0" wrapText="1" indent="0" justifyLastLine="0" shrinkToFit="0" readingOrder="1"/>
      <border diagonalUp="0" diagonalDown="0" outline="0">
        <left/>
        <right/>
        <top style="medium">
          <color rgb="FFFFFFFF"/>
        </top>
        <bottom/>
      </border>
    </dxf>
    <dxf>
      <border outline="0">
        <left style="medium">
          <color rgb="FFFFFFFF"/>
        </left>
      </border>
    </dxf>
    <dxf>
      <font>
        <b val="0"/>
        <i val="0"/>
        <strike val="0"/>
        <condense val="0"/>
        <extend val="0"/>
        <outline val="0"/>
        <shadow val="0"/>
        <u val="none"/>
        <vertAlign val="baseline"/>
        <sz val="10"/>
        <color theme="1"/>
        <name val="Calibri"/>
        <family val="2"/>
        <scheme val="minor"/>
      </font>
      <fill>
        <patternFill patternType="solid">
          <fgColor indexed="64"/>
          <bgColor rgb="FFF2F2F2"/>
        </patternFill>
      </fill>
      <alignment horizontal="center" vertical="center" textRotation="0" wrapText="1" indent="0" justifyLastLine="0" shrinkToFit="0" readingOrder="2"/>
    </dxf>
    <dxf>
      <font>
        <b/>
        <i val="0"/>
        <strike val="0"/>
        <condense val="0"/>
        <extend val="0"/>
        <outline val="0"/>
        <shadow val="0"/>
        <u val="none"/>
        <vertAlign val="baseline"/>
        <sz val="12"/>
        <color theme="0"/>
        <name val="Calibri"/>
        <family val="2"/>
        <charset val="178"/>
        <scheme val="minor"/>
      </font>
      <fill>
        <patternFill patternType="solid">
          <fgColor indexed="64"/>
          <bgColor rgb="FF40C1AC"/>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0"/>
        <color rgb="FF000000"/>
        <name val="Calibri"/>
        <family val="2"/>
        <scheme val="minor"/>
      </font>
      <numFmt numFmtId="13" formatCode="0%"/>
      <fill>
        <patternFill patternType="solid">
          <fgColor indexed="64"/>
          <bgColor rgb="FFF2F2F2"/>
        </patternFill>
      </fill>
      <alignment horizontal="center" vertical="center" textRotation="0" wrapText="1" indent="0" justifyLastLine="0" shrinkToFit="0" readingOrder="2"/>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1"/>
        <color rgb="FF000000"/>
        <name val="Calibri"/>
        <family val="2"/>
        <scheme val="minor"/>
      </font>
      <fill>
        <patternFill patternType="solid">
          <fgColor indexed="64"/>
          <bgColor rgb="FFF2F2F2"/>
        </patternFill>
      </fill>
      <alignment horizontal="center" vertical="center" textRotation="0" wrapText="1" indent="0" justifyLastLine="0" shrinkToFit="0" readingOrder="1"/>
      <border diagonalUp="0" diagonalDown="0">
        <left style="medium">
          <color rgb="FFFFFFFF"/>
        </left>
        <right/>
        <top style="medium">
          <color rgb="FFFFFFFF"/>
        </top>
        <bottom/>
        <vertical/>
        <horizontal/>
      </border>
    </dxf>
    <dxf>
      <font>
        <b val="0"/>
        <i val="0"/>
        <strike val="0"/>
        <condense val="0"/>
        <extend val="0"/>
        <outline val="0"/>
        <shadow val="0"/>
        <u val="none"/>
        <vertAlign val="baseline"/>
        <sz val="12"/>
        <color rgb="FFFFFFFF"/>
        <name val="Calibri"/>
        <family val="2"/>
        <scheme val="minor"/>
      </font>
      <fill>
        <patternFill patternType="solid">
          <fgColor indexed="64"/>
          <bgColor rgb="FF40C1AC"/>
        </patternFill>
      </fill>
      <alignment horizontal="center" vertical="center" textRotation="0" wrapText="1" indent="0" justifyLastLine="0" shrinkToFit="0" readingOrder="1"/>
      <border diagonalUp="0" diagonalDown="0">
        <left/>
        <right/>
        <top style="medium">
          <color rgb="FFFFFFFF"/>
        </top>
        <bottom/>
        <vertical/>
        <horizontal/>
      </border>
    </dxf>
    <dxf>
      <border outline="0">
        <left style="medium">
          <color rgb="FFFFFFFF"/>
        </left>
      </border>
    </dxf>
    <dxf>
      <font>
        <b val="0"/>
        <i val="0"/>
        <strike val="0"/>
        <condense val="0"/>
        <extend val="0"/>
        <outline val="0"/>
        <shadow val="0"/>
        <u val="none"/>
        <vertAlign val="baseline"/>
        <sz val="10"/>
        <color rgb="FF000000"/>
        <name val="Calibri"/>
        <family val="2"/>
        <scheme val="minor"/>
      </font>
      <fill>
        <patternFill patternType="solid">
          <fgColor indexed="64"/>
          <bgColor theme="0" tint="-4.9989318521683403E-2"/>
        </patternFill>
      </fill>
      <alignment horizontal="center" vertical="center" textRotation="0" wrapText="1" indent="0" justifyLastLine="0" shrinkToFit="0" readingOrder="1"/>
    </dxf>
    <dxf>
      <font>
        <b/>
        <i val="0"/>
        <strike val="0"/>
        <condense val="0"/>
        <extend val="0"/>
        <outline val="0"/>
        <shadow val="0"/>
        <u val="none"/>
        <vertAlign val="baseline"/>
        <sz val="12"/>
        <color rgb="FFFFFFFF"/>
        <name val="Calibri"/>
        <family val="2"/>
        <scheme val="minor"/>
      </font>
      <fill>
        <patternFill patternType="solid">
          <fgColor indexed="64"/>
          <bgColor rgb="FF40C1AC"/>
        </patternFill>
      </fill>
      <alignment horizontal="center" vertical="center" textRotation="0" wrapText="1" indent="0" justifyLastLine="0" shrinkToFit="0" readingOrder="1"/>
    </dxf>
  </dxfs>
  <tableStyles count="0" defaultTableStyle="TableStyleMedium2" defaultPivotStyle="PivotStyleLight16"/>
  <colors>
    <mruColors>
      <color rgb="FFF2F2F2"/>
      <color rgb="FF40C1AC"/>
      <color rgb="FFEEF7FD"/>
      <color rgb="FF004B96"/>
      <color rgb="FF0069AA"/>
      <color rgb="FFD9F2FF"/>
      <color rgb="FFDAEEF3"/>
      <color rgb="FF62B5E5"/>
      <color rgb="FF8194DD"/>
      <color rgb="FFA7A9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1575;&#1604;&#1580;&#1607;&#1575;&#1578; &#1575;&#1604;&#1578;&#1610; &#1578;&#1588;&#1585;&#1601; &#1593;&#1604;&#1610;&#1607;&#1575; &#1575;&#1604;&#1607;&#1610;&#1574;&#1577;'!A1"/><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1575;&#1604;&#1580;&#1607;&#1575;&#1578; &#1575;&#1604;&#1578;&#1610; &#1578;&#1588;&#1585;&#1601; &#1593;&#1604;&#1610;&#1607;&#1575; &#1575;&#1604;&#1607;&#1610;&#1574;&#1577;'!A1"/><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hyperlink" Target="#'&#1575;&#1604;&#1580;&#1607;&#1575;&#1578; &#1575;&#1604;&#1578;&#1610; &#1578;&#1588;&#1585;&#1601; &#1593;&#1604;&#1610;&#1607;&#1575; &#1575;&#1604;&#1607;&#1610;&#1574;&#1577;'!A1"/><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hyperlink" Target="#'&#1575;&#1604;&#1580;&#1607;&#1575;&#1578; &#1575;&#1604;&#1578;&#1610; &#1578;&#1588;&#1585;&#1601; &#1593;&#1604;&#1610;&#1607;&#1575; &#1575;&#1604;&#1607;&#1610;&#1574;&#1577;'!A1"/><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hyperlink" Target="#'&#1575;&#1604;&#1580;&#1607;&#1575;&#1578; &#1575;&#1604;&#1578;&#1610; &#1578;&#1588;&#1585;&#1601; &#1593;&#1604;&#1610;&#1607;&#1575; &#1575;&#1604;&#1607;&#1610;&#1574;&#1577;'!A1"/><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1575;&#1604;&#1580;&#1607;&#1575;&#1578; &#1575;&#1604;&#1578;&#1610; &#1578;&#1588;&#1585;&#1601; &#1593;&#1604;&#1610;&#1607;&#1575; &#1575;&#1604;&#1607;&#1610;&#1574;&#1577;'!A1"/><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1575;&#1604;&#1580;&#1607;&#1575;&#1578; &#1575;&#1604;&#1578;&#1610; &#1578;&#1588;&#1585;&#1601; &#1593;&#1604;&#1610;&#1607;&#1575; &#1575;&#1604;&#1607;&#1610;&#1574;&#1577;'!A1"/><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1575;&#1604;&#1580;&#1607;&#1575;&#1578; &#1575;&#1604;&#1578;&#1610; &#1578;&#1588;&#1585;&#1601; &#1593;&#1604;&#1610;&#1607;&#1575; &#1575;&#1604;&#1607;&#1610;&#1574;&#1577;'!A1"/><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1575;&#1604;&#1580;&#1607;&#1575;&#1578; &#1575;&#1604;&#1578;&#1610; &#1578;&#1588;&#1585;&#1601; &#1593;&#1604;&#1610;&#1607;&#1575; &#1575;&#1604;&#1607;&#1610;&#1574;&#1577;'!A1"/><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1575;&#1604;&#1580;&#1607;&#1575;&#1578; &#1575;&#1604;&#1578;&#1610; &#1578;&#1588;&#1585;&#1601; &#1593;&#1604;&#1610;&#1607;&#1575; &#1575;&#1604;&#1607;&#1610;&#1574;&#1577;'!A1"/><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1575;&#1604;&#1580;&#1607;&#1575;&#1578; &#1575;&#1604;&#1578;&#1610; &#1578;&#1588;&#1585;&#1601; &#1593;&#1604;&#1610;&#1607;&#1575; &#1575;&#1604;&#1607;&#1610;&#1574;&#1577;'!A1"/><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1575;&#1604;&#1580;&#1607;&#1575;&#1578; &#1575;&#1604;&#1578;&#1610; &#1578;&#1588;&#1585;&#1601; &#1593;&#1604;&#1610;&#1607;&#1575; &#1575;&#1604;&#1607;&#1610;&#1574;&#1577;'!A1"/><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4'!E9"/><Relationship Id="rId7"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hyperlink" Target="#'6'!D9"/><Relationship Id="rId6" Type="http://schemas.openxmlformats.org/officeDocument/2006/relationships/image" Target="../media/image7.png"/><Relationship Id="rId5" Type="http://schemas.openxmlformats.org/officeDocument/2006/relationships/hyperlink" Target="#'&#1575;&#1604;&#1576;&#1610;&#1575;&#1606;&#1575;&#1578; &#1575;&#1604;&#1605;&#1601;&#1578;&#1608;&#1581;&#1577;'!A1"/><Relationship Id="rId10" Type="http://schemas.openxmlformats.org/officeDocument/2006/relationships/image" Target="../media/image4.png"/><Relationship Id="rId4" Type="http://schemas.openxmlformats.org/officeDocument/2006/relationships/image" Target="../media/image6.png"/><Relationship Id="rId9" Type="http://schemas.openxmlformats.org/officeDocument/2006/relationships/hyperlink" Target="#'&#1575;&#1604;&#1580;&#1607;&#1575;&#1578; &#1575;&#1604;&#1578;&#1610; &#1578;&#1588;&#1585;&#1601; &#1593;&#1604;&#1610;&#1607;&#1575; &#1575;&#1604;&#1607;&#1610;&#1574;&#1577;'!A1"/></Relationships>
</file>

<file path=xl/drawings/drawing1.xml><?xml version="1.0" encoding="utf-8"?>
<xdr:wsDr xmlns:xdr="http://schemas.openxmlformats.org/drawingml/2006/spreadsheetDrawing" xmlns:a="http://schemas.openxmlformats.org/drawingml/2006/main">
  <xdr:twoCellAnchor editAs="oneCell">
    <xdr:from>
      <xdr:col>2</xdr:col>
      <xdr:colOff>471349</xdr:colOff>
      <xdr:row>1</xdr:row>
      <xdr:rowOff>79140</xdr:rowOff>
    </xdr:from>
    <xdr:to>
      <xdr:col>7</xdr:col>
      <xdr:colOff>535782</xdr:colOff>
      <xdr:row>2</xdr:row>
      <xdr:rowOff>130577</xdr:rowOff>
    </xdr:to>
    <xdr:pic>
      <xdr:nvPicPr>
        <xdr:cNvPr id="2" name="Picture 1">
          <a:extLst>
            <a:ext uri="{FF2B5EF4-FFF2-40B4-BE49-F238E27FC236}">
              <a16:creationId xmlns:a16="http://schemas.microsoft.com/office/drawing/2014/main" id="{00000000-0008-0000-3D00-000002000000}"/>
            </a:ext>
          </a:extLst>
        </xdr:cNvPr>
        <xdr:cNvPicPr>
          <a:picLocks noChangeAspect="1"/>
        </xdr:cNvPicPr>
      </xdr:nvPicPr>
      <xdr:blipFill>
        <a:blip xmlns:r="http://schemas.openxmlformats.org/officeDocument/2006/relationships" r:embed="rId1"/>
        <a:stretch>
          <a:fillRect/>
        </a:stretch>
      </xdr:blipFill>
      <xdr:spPr>
        <a:xfrm>
          <a:off x="9670901568" y="526815"/>
          <a:ext cx="3017183" cy="485777"/>
        </a:xfrm>
        <a:prstGeom prst="rect">
          <a:avLst/>
        </a:prstGeom>
      </xdr:spPr>
    </xdr:pic>
    <xdr:clientData/>
  </xdr:twoCellAnchor>
  <xdr:twoCellAnchor editAs="oneCell">
    <xdr:from>
      <xdr:col>0</xdr:col>
      <xdr:colOff>0</xdr:colOff>
      <xdr:row>0</xdr:row>
      <xdr:rowOff>0</xdr:rowOff>
    </xdr:from>
    <xdr:to>
      <xdr:col>2</xdr:col>
      <xdr:colOff>246983</xdr:colOff>
      <xdr:row>9</xdr:row>
      <xdr:rowOff>169060</xdr:rowOff>
    </xdr:to>
    <xdr:pic>
      <xdr:nvPicPr>
        <xdr:cNvPr id="7" name="Picture 6">
          <a:extLst>
            <a:ext uri="{FF2B5EF4-FFF2-40B4-BE49-F238E27FC236}">
              <a16:creationId xmlns:a16="http://schemas.microsoft.com/office/drawing/2014/main" id="{00000000-0008-0000-3D00-000007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8289" b="60773"/>
        <a:stretch/>
      </xdr:blipFill>
      <xdr:spPr>
        <a:xfrm>
          <a:off x="9674133592" y="0"/>
          <a:ext cx="1437608" cy="267794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xdr:col>
      <xdr:colOff>503464</xdr:colOff>
      <xdr:row>0</xdr:row>
      <xdr:rowOff>13607</xdr:rowOff>
    </xdr:from>
    <xdr:ext cx="1093920" cy="2483677"/>
    <xdr:pic>
      <xdr:nvPicPr>
        <xdr:cNvPr id="2" name="Picture 1">
          <a:extLst>
            <a:ext uri="{FF2B5EF4-FFF2-40B4-BE49-F238E27FC236}">
              <a16:creationId xmlns:a16="http://schemas.microsoft.com/office/drawing/2014/main" id="{34258D35-915E-4A26-857A-6BD5E22B5D7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1190" b="63622"/>
        <a:stretch/>
      </xdr:blipFill>
      <xdr:spPr>
        <a:xfrm>
          <a:off x="9997953356" y="13607"/>
          <a:ext cx="1093920" cy="2483677"/>
        </a:xfrm>
        <a:prstGeom prst="rect">
          <a:avLst/>
        </a:prstGeom>
      </xdr:spPr>
    </xdr:pic>
    <xdr:clientData/>
  </xdr:oneCellAnchor>
  <xdr:oneCellAnchor>
    <xdr:from>
      <xdr:col>3</xdr:col>
      <xdr:colOff>1145401</xdr:colOff>
      <xdr:row>1</xdr:row>
      <xdr:rowOff>54428</xdr:rowOff>
    </xdr:from>
    <xdr:ext cx="3147278" cy="1099079"/>
    <xdr:pic>
      <xdr:nvPicPr>
        <xdr:cNvPr id="3" name="Picture 2">
          <a:extLst>
            <a:ext uri="{FF2B5EF4-FFF2-40B4-BE49-F238E27FC236}">
              <a16:creationId xmlns:a16="http://schemas.microsoft.com/office/drawing/2014/main" id="{86F886C3-4B83-407C-A16D-207C0C61FA66}"/>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8370"/>
        <a:stretch/>
      </xdr:blipFill>
      <xdr:spPr>
        <a:xfrm>
          <a:off x="9994275081" y="237308"/>
          <a:ext cx="3147278" cy="1099079"/>
        </a:xfrm>
        <a:prstGeom prst="rect">
          <a:avLst/>
        </a:prstGeom>
      </xdr:spPr>
    </xdr:pic>
    <xdr:clientData/>
  </xdr:oneCellAnchor>
  <xdr:oneCellAnchor>
    <xdr:from>
      <xdr:col>29</xdr:col>
      <xdr:colOff>408122</xdr:colOff>
      <xdr:row>1</xdr:row>
      <xdr:rowOff>115888</xdr:rowOff>
    </xdr:from>
    <xdr:ext cx="2786914" cy="716469"/>
    <xdr:pic>
      <xdr:nvPicPr>
        <xdr:cNvPr id="5" name="Picture 4">
          <a:hlinkClick xmlns:r="http://schemas.openxmlformats.org/officeDocument/2006/relationships" r:id="rId3"/>
          <a:extLst>
            <a:ext uri="{FF2B5EF4-FFF2-40B4-BE49-F238E27FC236}">
              <a16:creationId xmlns:a16="http://schemas.microsoft.com/office/drawing/2014/main" id="{E005F1DB-8564-4064-B023-1B821D7D24F2}"/>
            </a:ext>
          </a:extLst>
        </xdr:cNvPr>
        <xdr:cNvPicPr>
          <a:picLocks noChangeAspect="1"/>
        </xdr:cNvPicPr>
      </xdr:nvPicPr>
      <xdr:blipFill>
        <a:blip xmlns:r="http://schemas.openxmlformats.org/officeDocument/2006/relationships" r:embed="rId4"/>
        <a:stretch>
          <a:fillRect/>
        </a:stretch>
      </xdr:blipFill>
      <xdr:spPr>
        <a:xfrm>
          <a:off x="10123908789" y="296863"/>
          <a:ext cx="2786914" cy="716469"/>
        </a:xfrm>
        <a:prstGeom prst="rect">
          <a:avLst/>
        </a:prstGeom>
        <a:effectLst>
          <a:outerShdw blurRad="50800" dist="38100" dir="2700000" algn="tl" rotWithShape="0">
            <a:prstClr val="black">
              <a:alpha val="40000"/>
            </a:prstClr>
          </a:outerShdw>
        </a:effectLst>
      </xdr:spPr>
    </xdr:pic>
    <xdr:clientData/>
  </xdr:oneCellAnchor>
</xdr:wsDr>
</file>

<file path=xl/drawings/drawing11.xml><?xml version="1.0" encoding="utf-8"?>
<xdr:wsDr xmlns:xdr="http://schemas.openxmlformats.org/drawingml/2006/spreadsheetDrawing" xmlns:a="http://schemas.openxmlformats.org/drawingml/2006/main">
  <xdr:twoCellAnchor>
    <xdr:from>
      <xdr:col>224</xdr:col>
      <xdr:colOff>416564</xdr:colOff>
      <xdr:row>0</xdr:row>
      <xdr:rowOff>32657</xdr:rowOff>
    </xdr:from>
    <xdr:to>
      <xdr:col>230</xdr:col>
      <xdr:colOff>236690</xdr:colOff>
      <xdr:row>5</xdr:row>
      <xdr:rowOff>138137</xdr:rowOff>
    </xdr:to>
    <xdr:sp macro="" textlink="">
      <xdr:nvSpPr>
        <xdr:cNvPr id="2" name="TextBox 1">
          <a:extLst>
            <a:ext uri="{FF2B5EF4-FFF2-40B4-BE49-F238E27FC236}">
              <a16:creationId xmlns:a16="http://schemas.microsoft.com/office/drawing/2014/main" id="{E147C339-8D44-4DD4-8A5F-EFD43330BE42}"/>
            </a:ext>
          </a:extLst>
        </xdr:cNvPr>
        <xdr:cNvSpPr txBox="1"/>
      </xdr:nvSpPr>
      <xdr:spPr>
        <a:xfrm>
          <a:off x="9847241710" y="32657"/>
          <a:ext cx="3477726" cy="1019880"/>
        </a:xfrm>
        <a:prstGeom prst="rect">
          <a:avLst/>
        </a:prstGeom>
        <a:noFill/>
      </xdr:spPr>
      <xdr:txBody>
        <a:bodyPr wrap="square" rtlCol="1"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rtl="1">
            <a:lnSpc>
              <a:spcPct val="150000"/>
            </a:lnSpc>
          </a:pPr>
          <a:r>
            <a:rPr lang="ar-SA" sz="1800" b="1">
              <a:solidFill>
                <a:schemeClr val="bg1">
                  <a:lumMod val="50000"/>
                </a:schemeClr>
              </a:solidFill>
              <a:latin typeface="GE Dinar One Light" panose="020A0503020102020204" pitchFamily="18" charset="-78"/>
              <a:ea typeface="GE Dinar One Light" panose="020A0503020102020204" pitchFamily="18" charset="-78"/>
              <a:cs typeface="+mj-cs"/>
            </a:rPr>
            <a:t>تقرير مؤسسات السوق المالية</a:t>
          </a:r>
        </a:p>
        <a:p>
          <a:pPr algn="r" rtl="1">
            <a:lnSpc>
              <a:spcPct val="150000"/>
            </a:lnSpc>
          </a:pPr>
          <a:r>
            <a:rPr lang="ar-SA" sz="1800" b="1">
              <a:solidFill>
                <a:schemeClr val="bg1">
                  <a:lumMod val="50000"/>
                </a:schemeClr>
              </a:solidFill>
              <a:latin typeface="GE Dinar One Light" panose="020A0503020102020204" pitchFamily="18" charset="-78"/>
              <a:ea typeface="GE Dinar One Light" panose="020A0503020102020204" pitchFamily="18" charset="-78"/>
              <a:cs typeface="+mj-cs"/>
            </a:rPr>
            <a:t>العدد الخامس عشر – الربع الثاني 2021م</a:t>
          </a:r>
        </a:p>
      </xdr:txBody>
    </xdr:sp>
    <xdr:clientData/>
  </xdr:twoCellAnchor>
  <xdr:twoCellAnchor editAs="oneCell">
    <xdr:from>
      <xdr:col>0</xdr:col>
      <xdr:colOff>0</xdr:colOff>
      <xdr:row>0</xdr:row>
      <xdr:rowOff>13608</xdr:rowOff>
    </xdr:from>
    <xdr:to>
      <xdr:col>1</xdr:col>
      <xdr:colOff>777917</xdr:colOff>
      <xdr:row>9</xdr:row>
      <xdr:rowOff>321412</xdr:rowOff>
    </xdr:to>
    <xdr:pic>
      <xdr:nvPicPr>
        <xdr:cNvPr id="3" name="Picture 2">
          <a:extLst>
            <a:ext uri="{FF2B5EF4-FFF2-40B4-BE49-F238E27FC236}">
              <a16:creationId xmlns:a16="http://schemas.microsoft.com/office/drawing/2014/main" id="{2A0F7B58-EEE4-4353-A923-E4DE2F24186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1190" b="63622"/>
        <a:stretch/>
      </xdr:blipFill>
      <xdr:spPr>
        <a:xfrm>
          <a:off x="10000464463" y="13608"/>
          <a:ext cx="1105577" cy="2410924"/>
        </a:xfrm>
        <a:prstGeom prst="rect">
          <a:avLst/>
        </a:prstGeom>
      </xdr:spPr>
    </xdr:pic>
    <xdr:clientData/>
  </xdr:twoCellAnchor>
  <xdr:twoCellAnchor editAs="oneCell">
    <xdr:from>
      <xdr:col>1</xdr:col>
      <xdr:colOff>1186223</xdr:colOff>
      <xdr:row>1</xdr:row>
      <xdr:rowOff>54429</xdr:rowOff>
    </xdr:from>
    <xdr:to>
      <xdr:col>2</xdr:col>
      <xdr:colOff>1217465</xdr:colOff>
      <xdr:row>7</xdr:row>
      <xdr:rowOff>76</xdr:rowOff>
    </xdr:to>
    <xdr:pic>
      <xdr:nvPicPr>
        <xdr:cNvPr id="4" name="Picture 3">
          <a:extLst>
            <a:ext uri="{FF2B5EF4-FFF2-40B4-BE49-F238E27FC236}">
              <a16:creationId xmlns:a16="http://schemas.microsoft.com/office/drawing/2014/main" id="{4BD38E5B-86A1-4C43-A983-B390022CEF4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8370"/>
        <a:stretch/>
      </xdr:blipFill>
      <xdr:spPr>
        <a:xfrm>
          <a:off x="9996824515" y="237309"/>
          <a:ext cx="3224022" cy="1042927"/>
        </a:xfrm>
        <a:prstGeom prst="rect">
          <a:avLst/>
        </a:prstGeom>
      </xdr:spPr>
    </xdr:pic>
    <xdr:clientData/>
  </xdr:twoCellAnchor>
  <xdr:oneCellAnchor>
    <xdr:from>
      <xdr:col>0</xdr:col>
      <xdr:colOff>0</xdr:colOff>
      <xdr:row>0</xdr:row>
      <xdr:rowOff>0</xdr:rowOff>
    </xdr:from>
    <xdr:ext cx="1093920" cy="2483677"/>
    <xdr:pic>
      <xdr:nvPicPr>
        <xdr:cNvPr id="5" name="Picture 4">
          <a:extLst>
            <a:ext uri="{FF2B5EF4-FFF2-40B4-BE49-F238E27FC236}">
              <a16:creationId xmlns:a16="http://schemas.microsoft.com/office/drawing/2014/main" id="{714EEE65-F5ED-44BE-820F-E9C7512C79D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1190" b="63622"/>
        <a:stretch/>
      </xdr:blipFill>
      <xdr:spPr>
        <a:xfrm>
          <a:off x="10000476120" y="0"/>
          <a:ext cx="1093920" cy="2483677"/>
        </a:xfrm>
        <a:prstGeom prst="rect">
          <a:avLst/>
        </a:prstGeom>
      </xdr:spPr>
    </xdr:pic>
    <xdr:clientData/>
  </xdr:oneCellAnchor>
  <xdr:oneCellAnchor>
    <xdr:from>
      <xdr:col>1</xdr:col>
      <xdr:colOff>1308686</xdr:colOff>
      <xdr:row>1</xdr:row>
      <xdr:rowOff>47171</xdr:rowOff>
    </xdr:from>
    <xdr:ext cx="3147278" cy="1099079"/>
    <xdr:pic>
      <xdr:nvPicPr>
        <xdr:cNvPr id="6" name="Picture 5">
          <a:extLst>
            <a:ext uri="{FF2B5EF4-FFF2-40B4-BE49-F238E27FC236}">
              <a16:creationId xmlns:a16="http://schemas.microsoft.com/office/drawing/2014/main" id="{258D0643-ED36-4506-9F7B-A19AB511378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8370"/>
        <a:stretch/>
      </xdr:blipFill>
      <xdr:spPr>
        <a:xfrm>
          <a:off x="9996778796" y="230051"/>
          <a:ext cx="3147278" cy="1099079"/>
        </a:xfrm>
        <a:prstGeom prst="rect">
          <a:avLst/>
        </a:prstGeom>
      </xdr:spPr>
    </xdr:pic>
    <xdr:clientData/>
  </xdr:oneCellAnchor>
  <xdr:oneCellAnchor>
    <xdr:from>
      <xdr:col>15</xdr:col>
      <xdr:colOff>62538</xdr:colOff>
      <xdr:row>2</xdr:row>
      <xdr:rowOff>123073</xdr:rowOff>
    </xdr:from>
    <xdr:ext cx="2786914" cy="716469"/>
    <xdr:pic>
      <xdr:nvPicPr>
        <xdr:cNvPr id="8" name="Picture 7">
          <a:hlinkClick xmlns:r="http://schemas.openxmlformats.org/officeDocument/2006/relationships" r:id="rId3"/>
          <a:extLst>
            <a:ext uri="{FF2B5EF4-FFF2-40B4-BE49-F238E27FC236}">
              <a16:creationId xmlns:a16="http://schemas.microsoft.com/office/drawing/2014/main" id="{90598A6E-33E4-4FCB-AA2F-66DB90509D01}"/>
            </a:ext>
          </a:extLst>
        </xdr:cNvPr>
        <xdr:cNvPicPr>
          <a:picLocks noChangeAspect="1"/>
        </xdr:cNvPicPr>
      </xdr:nvPicPr>
      <xdr:blipFill>
        <a:blip xmlns:r="http://schemas.openxmlformats.org/officeDocument/2006/relationships" r:embed="rId4"/>
        <a:stretch>
          <a:fillRect/>
        </a:stretch>
      </xdr:blipFill>
      <xdr:spPr>
        <a:xfrm>
          <a:off x="10039449384" y="488415"/>
          <a:ext cx="2786914" cy="716469"/>
        </a:xfrm>
        <a:prstGeom prst="rect">
          <a:avLst/>
        </a:prstGeom>
        <a:effectLst>
          <a:outerShdw blurRad="50800" dist="38100" dir="2700000" algn="tl" rotWithShape="0">
            <a:prstClr val="black">
              <a:alpha val="40000"/>
            </a:prstClr>
          </a:outerShdw>
        </a:effec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1140658" cy="2483677"/>
    <xdr:pic>
      <xdr:nvPicPr>
        <xdr:cNvPr id="2" name="Picture 1">
          <a:extLst>
            <a:ext uri="{FF2B5EF4-FFF2-40B4-BE49-F238E27FC236}">
              <a16:creationId xmlns:a16="http://schemas.microsoft.com/office/drawing/2014/main" id="{9A94CAC7-929A-4E49-8E73-3FD889EDDAA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1190" b="63622"/>
        <a:stretch/>
      </xdr:blipFill>
      <xdr:spPr>
        <a:xfrm>
          <a:off x="10051277642" y="0"/>
          <a:ext cx="1140658" cy="2483677"/>
        </a:xfrm>
        <a:prstGeom prst="rect">
          <a:avLst/>
        </a:prstGeom>
      </xdr:spPr>
    </xdr:pic>
    <xdr:clientData/>
  </xdr:oneCellAnchor>
  <xdr:oneCellAnchor>
    <xdr:from>
      <xdr:col>1</xdr:col>
      <xdr:colOff>1159007</xdr:colOff>
      <xdr:row>1</xdr:row>
      <xdr:rowOff>40821</xdr:rowOff>
    </xdr:from>
    <xdr:ext cx="3134578" cy="1072772"/>
    <xdr:pic>
      <xdr:nvPicPr>
        <xdr:cNvPr id="3" name="Picture 2">
          <a:extLst>
            <a:ext uri="{FF2B5EF4-FFF2-40B4-BE49-F238E27FC236}">
              <a16:creationId xmlns:a16="http://schemas.microsoft.com/office/drawing/2014/main" id="{CF835138-5D83-4D62-8559-0C99E0739EC1}"/>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8370"/>
        <a:stretch/>
      </xdr:blipFill>
      <xdr:spPr>
        <a:xfrm>
          <a:off x="10325190524" y="223492"/>
          <a:ext cx="3134578" cy="1072772"/>
        </a:xfrm>
        <a:prstGeom prst="rect">
          <a:avLst/>
        </a:prstGeom>
      </xdr:spPr>
    </xdr:pic>
    <xdr:clientData/>
  </xdr:oneCellAnchor>
  <xdr:oneCellAnchor>
    <xdr:from>
      <xdr:col>81</xdr:col>
      <xdr:colOff>175177</xdr:colOff>
      <xdr:row>4</xdr:row>
      <xdr:rowOff>161967</xdr:rowOff>
    </xdr:from>
    <xdr:ext cx="2834541" cy="710119"/>
    <xdr:pic>
      <xdr:nvPicPr>
        <xdr:cNvPr id="5" name="Picture 4">
          <a:hlinkClick xmlns:r="http://schemas.openxmlformats.org/officeDocument/2006/relationships" r:id="rId3"/>
          <a:extLst>
            <a:ext uri="{FF2B5EF4-FFF2-40B4-BE49-F238E27FC236}">
              <a16:creationId xmlns:a16="http://schemas.microsoft.com/office/drawing/2014/main" id="{3F61FAEC-5C82-49F4-A794-FEFD7F9B2442}"/>
            </a:ext>
          </a:extLst>
        </xdr:cNvPr>
        <xdr:cNvPicPr>
          <a:picLocks noChangeAspect="1"/>
        </xdr:cNvPicPr>
      </xdr:nvPicPr>
      <xdr:blipFill>
        <a:blip xmlns:r="http://schemas.openxmlformats.org/officeDocument/2006/relationships" r:embed="rId4"/>
        <a:stretch>
          <a:fillRect/>
        </a:stretch>
      </xdr:blipFill>
      <xdr:spPr>
        <a:xfrm>
          <a:off x="9974676009" y="900876"/>
          <a:ext cx="2834541" cy="710119"/>
        </a:xfrm>
        <a:prstGeom prst="rect">
          <a:avLst/>
        </a:prstGeom>
        <a:effectLst>
          <a:outerShdw blurRad="50800" dist="38100" dir="2700000" algn="tl" rotWithShape="0">
            <a:prstClr val="black">
              <a:alpha val="40000"/>
            </a:prstClr>
          </a:outerShdw>
        </a:effectLst>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505865</xdr:colOff>
      <xdr:row>8</xdr:row>
      <xdr:rowOff>391353</xdr:rowOff>
    </xdr:to>
    <xdr:pic>
      <xdr:nvPicPr>
        <xdr:cNvPr id="2" name="Picture 1">
          <a:extLst>
            <a:ext uri="{FF2B5EF4-FFF2-40B4-BE49-F238E27FC236}">
              <a16:creationId xmlns:a16="http://schemas.microsoft.com/office/drawing/2014/main" id="{0C6F965B-EE3C-4C01-AAAC-DDF3FA2EC9E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1190" b="63622"/>
        <a:stretch/>
      </xdr:blipFill>
      <xdr:spPr>
        <a:xfrm>
          <a:off x="10001818555" y="1"/>
          <a:ext cx="1115465" cy="2441132"/>
        </a:xfrm>
        <a:prstGeom prst="rect">
          <a:avLst/>
        </a:prstGeom>
      </xdr:spPr>
    </xdr:pic>
    <xdr:clientData/>
  </xdr:twoCellAnchor>
  <xdr:twoCellAnchor editAs="oneCell">
    <xdr:from>
      <xdr:col>3</xdr:col>
      <xdr:colOff>97651</xdr:colOff>
      <xdr:row>0</xdr:row>
      <xdr:rowOff>231322</xdr:rowOff>
    </xdr:from>
    <xdr:to>
      <xdr:col>4</xdr:col>
      <xdr:colOff>36819</xdr:colOff>
      <xdr:row>4</xdr:row>
      <xdr:rowOff>8240</xdr:rowOff>
    </xdr:to>
    <xdr:pic>
      <xdr:nvPicPr>
        <xdr:cNvPr id="3" name="Picture 2">
          <a:extLst>
            <a:ext uri="{FF2B5EF4-FFF2-40B4-BE49-F238E27FC236}">
              <a16:creationId xmlns:a16="http://schemas.microsoft.com/office/drawing/2014/main" id="{9767619C-78B1-4AC7-BA74-89EC60D4FE0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8370"/>
        <a:stretch/>
      </xdr:blipFill>
      <xdr:spPr>
        <a:xfrm>
          <a:off x="9998050881" y="231322"/>
          <a:ext cx="3231008" cy="1049458"/>
        </a:xfrm>
        <a:prstGeom prst="rect">
          <a:avLst/>
        </a:prstGeom>
      </xdr:spPr>
    </xdr:pic>
    <xdr:clientData/>
  </xdr:twoCellAnchor>
  <xdr:twoCellAnchor editAs="oneCell">
    <xdr:from>
      <xdr:col>16</xdr:col>
      <xdr:colOff>443827</xdr:colOff>
      <xdr:row>0</xdr:row>
      <xdr:rowOff>384916</xdr:rowOff>
    </xdr:from>
    <xdr:to>
      <xdr:col>19</xdr:col>
      <xdr:colOff>37462</xdr:colOff>
      <xdr:row>1</xdr:row>
      <xdr:rowOff>154104</xdr:rowOff>
    </xdr:to>
    <xdr:pic>
      <xdr:nvPicPr>
        <xdr:cNvPr id="5" name="Picture 4">
          <a:hlinkClick xmlns:r="http://schemas.openxmlformats.org/officeDocument/2006/relationships" r:id="rId3"/>
          <a:extLst>
            <a:ext uri="{FF2B5EF4-FFF2-40B4-BE49-F238E27FC236}">
              <a16:creationId xmlns:a16="http://schemas.microsoft.com/office/drawing/2014/main" id="{01F971EF-05BF-465C-BD83-4C8D71FD69A9}"/>
            </a:ext>
          </a:extLst>
        </xdr:cNvPr>
        <xdr:cNvPicPr>
          <a:picLocks noChangeAspect="1"/>
        </xdr:cNvPicPr>
      </xdr:nvPicPr>
      <xdr:blipFill>
        <a:blip xmlns:r="http://schemas.openxmlformats.org/officeDocument/2006/relationships" r:embed="rId4"/>
        <a:stretch>
          <a:fillRect/>
        </a:stretch>
      </xdr:blipFill>
      <xdr:spPr>
        <a:xfrm>
          <a:off x="10040826100" y="384916"/>
          <a:ext cx="2933909" cy="708640"/>
        </a:xfrm>
        <a:prstGeom prst="rect">
          <a:avLst/>
        </a:prstGeom>
        <a:effectLst>
          <a:outerShdw blurRad="50800" dist="38100" dir="2700000" algn="tl" rotWithShape="0">
            <a:prstClr val="black">
              <a:alpha val="40000"/>
            </a:prstClr>
          </a:outerShdw>
        </a:effec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1094147</xdr:colOff>
      <xdr:row>4</xdr:row>
      <xdr:rowOff>483427</xdr:rowOff>
    </xdr:to>
    <xdr:pic>
      <xdr:nvPicPr>
        <xdr:cNvPr id="2" name="Picture 1">
          <a:extLst>
            <a:ext uri="{FF2B5EF4-FFF2-40B4-BE49-F238E27FC236}">
              <a16:creationId xmlns:a16="http://schemas.microsoft.com/office/drawing/2014/main" id="{C9E0FE5D-796F-4E89-8D52-965B9D52A0C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1190" b="63622"/>
        <a:stretch/>
      </xdr:blipFill>
      <xdr:spPr>
        <a:xfrm>
          <a:off x="10246498388" y="0"/>
          <a:ext cx="1090972" cy="2453832"/>
        </a:xfrm>
        <a:prstGeom prst="rect">
          <a:avLst/>
        </a:prstGeom>
      </xdr:spPr>
    </xdr:pic>
    <xdr:clientData/>
  </xdr:twoCellAnchor>
  <xdr:twoCellAnchor editAs="oneCell">
    <xdr:from>
      <xdr:col>1</xdr:col>
      <xdr:colOff>44734</xdr:colOff>
      <xdr:row>1</xdr:row>
      <xdr:rowOff>19654</xdr:rowOff>
    </xdr:from>
    <xdr:to>
      <xdr:col>2</xdr:col>
      <xdr:colOff>1475111</xdr:colOff>
      <xdr:row>3</xdr:row>
      <xdr:rowOff>654276</xdr:rowOff>
    </xdr:to>
    <xdr:pic>
      <xdr:nvPicPr>
        <xdr:cNvPr id="3" name="Picture 2">
          <a:extLst>
            <a:ext uri="{FF2B5EF4-FFF2-40B4-BE49-F238E27FC236}">
              <a16:creationId xmlns:a16="http://schemas.microsoft.com/office/drawing/2014/main" id="{71298E8C-1043-48E8-9333-713DAE71479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8370"/>
        <a:stretch/>
      </xdr:blipFill>
      <xdr:spPr>
        <a:xfrm>
          <a:off x="10242819234" y="225394"/>
          <a:ext cx="3186152" cy="1058167"/>
        </a:xfrm>
        <a:prstGeom prst="rect">
          <a:avLst/>
        </a:prstGeom>
      </xdr:spPr>
    </xdr:pic>
    <xdr:clientData/>
  </xdr:twoCellAnchor>
  <xdr:twoCellAnchor editAs="oneCell">
    <xdr:from>
      <xdr:col>3</xdr:col>
      <xdr:colOff>749486</xdr:colOff>
      <xdr:row>0</xdr:row>
      <xdr:rowOff>173960</xdr:rowOff>
    </xdr:from>
    <xdr:to>
      <xdr:col>3</xdr:col>
      <xdr:colOff>3608649</xdr:colOff>
      <xdr:row>3</xdr:row>
      <xdr:rowOff>250119</xdr:rowOff>
    </xdr:to>
    <xdr:pic>
      <xdr:nvPicPr>
        <xdr:cNvPr id="5" name="Picture 4">
          <a:hlinkClick xmlns:r="http://schemas.openxmlformats.org/officeDocument/2006/relationships" r:id="rId3"/>
          <a:extLst>
            <a:ext uri="{FF2B5EF4-FFF2-40B4-BE49-F238E27FC236}">
              <a16:creationId xmlns:a16="http://schemas.microsoft.com/office/drawing/2014/main" id="{52F7453C-ACBD-459A-A1BD-D57E409697A9}"/>
            </a:ext>
          </a:extLst>
        </xdr:cNvPr>
        <xdr:cNvPicPr>
          <a:picLocks noChangeAspect="1"/>
        </xdr:cNvPicPr>
      </xdr:nvPicPr>
      <xdr:blipFill>
        <a:blip xmlns:r="http://schemas.openxmlformats.org/officeDocument/2006/relationships" r:embed="rId4"/>
        <a:stretch>
          <a:fillRect/>
        </a:stretch>
      </xdr:blipFill>
      <xdr:spPr>
        <a:xfrm>
          <a:off x="10236645826" y="173960"/>
          <a:ext cx="2855988" cy="708619"/>
        </a:xfrm>
        <a:prstGeom prst="rect">
          <a:avLst/>
        </a:prstGeom>
        <a:effectLst>
          <a:outerShdw blurRad="50800" dist="38100" dir="2700000" algn="tl" rotWithShape="0">
            <a:prstClr val="black">
              <a:alpha val="4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13609</xdr:rowOff>
    </xdr:from>
    <xdr:ext cx="1095457" cy="2497529"/>
    <xdr:pic>
      <xdr:nvPicPr>
        <xdr:cNvPr id="2" name="Picture 1">
          <a:extLst>
            <a:ext uri="{FF2B5EF4-FFF2-40B4-BE49-F238E27FC236}">
              <a16:creationId xmlns:a16="http://schemas.microsoft.com/office/drawing/2014/main" id="{D77DBCD9-DE70-430F-BED4-4419BFA8D77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1190" b="63622"/>
        <a:stretch/>
      </xdr:blipFill>
      <xdr:spPr>
        <a:xfrm>
          <a:off x="10034543603" y="13609"/>
          <a:ext cx="1095457" cy="2497529"/>
        </a:xfrm>
        <a:prstGeom prst="rect">
          <a:avLst/>
        </a:prstGeom>
      </xdr:spPr>
    </xdr:pic>
    <xdr:clientData/>
  </xdr:oneCellAnchor>
  <xdr:oneCellAnchor>
    <xdr:from>
      <xdr:col>2</xdr:col>
      <xdr:colOff>353786</xdr:colOff>
      <xdr:row>1</xdr:row>
      <xdr:rowOff>54430</xdr:rowOff>
    </xdr:from>
    <xdr:ext cx="3163537" cy="1090328"/>
    <xdr:pic>
      <xdr:nvPicPr>
        <xdr:cNvPr id="3" name="Picture 2">
          <a:extLst>
            <a:ext uri="{FF2B5EF4-FFF2-40B4-BE49-F238E27FC236}">
              <a16:creationId xmlns:a16="http://schemas.microsoft.com/office/drawing/2014/main" id="{DAC2284D-83F9-4A27-AFD2-D9AD1FF50D26}"/>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8370"/>
        <a:stretch/>
      </xdr:blipFill>
      <xdr:spPr>
        <a:xfrm>
          <a:off x="10030902537" y="237310"/>
          <a:ext cx="3163537" cy="1090328"/>
        </a:xfrm>
        <a:prstGeom prst="rect">
          <a:avLst/>
        </a:prstGeom>
      </xdr:spPr>
    </xdr:pic>
    <xdr:clientData/>
  </xdr:oneCellAnchor>
  <xdr:oneCellAnchor>
    <xdr:from>
      <xdr:col>57</xdr:col>
      <xdr:colOff>437895</xdr:colOff>
      <xdr:row>3</xdr:row>
      <xdr:rowOff>28987</xdr:rowOff>
    </xdr:from>
    <xdr:ext cx="2782338" cy="727674"/>
    <xdr:pic>
      <xdr:nvPicPr>
        <xdr:cNvPr id="5" name="Picture 4">
          <a:hlinkClick xmlns:r="http://schemas.openxmlformats.org/officeDocument/2006/relationships" r:id="rId3"/>
          <a:extLst>
            <a:ext uri="{FF2B5EF4-FFF2-40B4-BE49-F238E27FC236}">
              <a16:creationId xmlns:a16="http://schemas.microsoft.com/office/drawing/2014/main" id="{F3426E20-48B9-415D-84CE-324E577610BA}"/>
            </a:ext>
          </a:extLst>
        </xdr:cNvPr>
        <xdr:cNvPicPr>
          <a:picLocks noChangeAspect="1"/>
        </xdr:cNvPicPr>
      </xdr:nvPicPr>
      <xdr:blipFill>
        <a:blip xmlns:r="http://schemas.openxmlformats.org/officeDocument/2006/relationships" r:embed="rId4"/>
        <a:stretch>
          <a:fillRect/>
        </a:stretch>
      </xdr:blipFill>
      <xdr:spPr>
        <a:xfrm>
          <a:off x="10217662660" y="559666"/>
          <a:ext cx="2782338" cy="727674"/>
        </a:xfrm>
        <a:prstGeom prst="rect">
          <a:avLst/>
        </a:prstGeom>
        <a:effectLst>
          <a:outerShdw blurRad="50800" dist="38100" dir="2700000" algn="tl" rotWithShape="0">
            <a:prstClr val="black">
              <a:alpha val="40000"/>
            </a:prstClr>
          </a:outerShdw>
        </a:effec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13609</xdr:rowOff>
    </xdr:from>
    <xdr:to>
      <xdr:col>1</xdr:col>
      <xdr:colOff>504099</xdr:colOff>
      <xdr:row>9</xdr:row>
      <xdr:rowOff>25748</xdr:rowOff>
    </xdr:to>
    <xdr:pic>
      <xdr:nvPicPr>
        <xdr:cNvPr id="2" name="Picture 1">
          <a:extLst>
            <a:ext uri="{FF2B5EF4-FFF2-40B4-BE49-F238E27FC236}">
              <a16:creationId xmlns:a16="http://schemas.microsoft.com/office/drawing/2014/main" id="{E0A173D8-0973-409F-B9AD-CF0CE1E86F1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1190" b="63622"/>
        <a:stretch/>
      </xdr:blipFill>
      <xdr:spPr>
        <a:xfrm>
          <a:off x="10024056116" y="13609"/>
          <a:ext cx="1113064" cy="2422599"/>
        </a:xfrm>
        <a:prstGeom prst="rect">
          <a:avLst/>
        </a:prstGeom>
      </xdr:spPr>
    </xdr:pic>
    <xdr:clientData/>
  </xdr:twoCellAnchor>
  <xdr:twoCellAnchor editAs="oneCell">
    <xdr:from>
      <xdr:col>2</xdr:col>
      <xdr:colOff>353786</xdr:colOff>
      <xdr:row>1</xdr:row>
      <xdr:rowOff>54430</xdr:rowOff>
    </xdr:from>
    <xdr:to>
      <xdr:col>3</xdr:col>
      <xdr:colOff>3107373</xdr:colOff>
      <xdr:row>7</xdr:row>
      <xdr:rowOff>7969</xdr:rowOff>
    </xdr:to>
    <xdr:pic>
      <xdr:nvPicPr>
        <xdr:cNvPr id="3" name="Picture 2">
          <a:extLst>
            <a:ext uri="{FF2B5EF4-FFF2-40B4-BE49-F238E27FC236}">
              <a16:creationId xmlns:a16="http://schemas.microsoft.com/office/drawing/2014/main" id="{81ADB0C9-3577-458B-920A-BB0F3A514F6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8370"/>
        <a:stretch/>
      </xdr:blipFill>
      <xdr:spPr>
        <a:xfrm>
          <a:off x="10020455892" y="237310"/>
          <a:ext cx="3140302" cy="1050184"/>
        </a:xfrm>
        <a:prstGeom prst="rect">
          <a:avLst/>
        </a:prstGeom>
      </xdr:spPr>
    </xdr:pic>
    <xdr:clientData/>
  </xdr:twoCellAnchor>
  <xdr:twoCellAnchor editAs="oneCell">
    <xdr:from>
      <xdr:col>46</xdr:col>
      <xdr:colOff>327601</xdr:colOff>
      <xdr:row>7</xdr:row>
      <xdr:rowOff>92242</xdr:rowOff>
    </xdr:from>
    <xdr:to>
      <xdr:col>48</xdr:col>
      <xdr:colOff>1078684</xdr:colOff>
      <xdr:row>8</xdr:row>
      <xdr:rowOff>506814</xdr:rowOff>
    </xdr:to>
    <xdr:pic>
      <xdr:nvPicPr>
        <xdr:cNvPr id="5" name="Picture 4">
          <a:hlinkClick xmlns:r="http://schemas.openxmlformats.org/officeDocument/2006/relationships" r:id="rId3"/>
          <a:extLst>
            <a:ext uri="{FF2B5EF4-FFF2-40B4-BE49-F238E27FC236}">
              <a16:creationId xmlns:a16="http://schemas.microsoft.com/office/drawing/2014/main" id="{217A6894-1B1C-46BA-91FF-B7504E07E9D2}"/>
            </a:ext>
          </a:extLst>
        </xdr:cNvPr>
        <xdr:cNvPicPr>
          <a:picLocks noChangeAspect="1"/>
        </xdr:cNvPicPr>
      </xdr:nvPicPr>
      <xdr:blipFill>
        <a:blip xmlns:r="http://schemas.openxmlformats.org/officeDocument/2006/relationships" r:embed="rId4"/>
        <a:stretch>
          <a:fillRect/>
        </a:stretch>
      </xdr:blipFill>
      <xdr:spPr>
        <a:xfrm>
          <a:off x="10224593924" y="1330492"/>
          <a:ext cx="3009868" cy="673108"/>
        </a:xfrm>
        <a:prstGeom prst="rect">
          <a:avLst/>
        </a:prstGeom>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13609</xdr:rowOff>
    </xdr:from>
    <xdr:to>
      <xdr:col>1</xdr:col>
      <xdr:colOff>503464</xdr:colOff>
      <xdr:row>9</xdr:row>
      <xdr:rowOff>2</xdr:rowOff>
    </xdr:to>
    <xdr:pic>
      <xdr:nvPicPr>
        <xdr:cNvPr id="2" name="Picture 1">
          <a:extLst>
            <a:ext uri="{FF2B5EF4-FFF2-40B4-BE49-F238E27FC236}">
              <a16:creationId xmlns:a16="http://schemas.microsoft.com/office/drawing/2014/main" id="{8A294622-CE60-487E-8B3A-67E60CA2AC4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1190" b="63622"/>
        <a:stretch/>
      </xdr:blipFill>
      <xdr:spPr>
        <a:xfrm>
          <a:off x="10009852436" y="13609"/>
          <a:ext cx="1113064" cy="2432413"/>
        </a:xfrm>
        <a:prstGeom prst="rect">
          <a:avLst/>
        </a:prstGeom>
      </xdr:spPr>
    </xdr:pic>
    <xdr:clientData/>
  </xdr:twoCellAnchor>
  <xdr:twoCellAnchor editAs="oneCell">
    <xdr:from>
      <xdr:col>2</xdr:col>
      <xdr:colOff>353786</xdr:colOff>
      <xdr:row>1</xdr:row>
      <xdr:rowOff>54430</xdr:rowOff>
    </xdr:from>
    <xdr:to>
      <xdr:col>3</xdr:col>
      <xdr:colOff>3113088</xdr:colOff>
      <xdr:row>7</xdr:row>
      <xdr:rowOff>7334</xdr:rowOff>
    </xdr:to>
    <xdr:pic>
      <xdr:nvPicPr>
        <xdr:cNvPr id="3" name="Picture 2">
          <a:extLst>
            <a:ext uri="{FF2B5EF4-FFF2-40B4-BE49-F238E27FC236}">
              <a16:creationId xmlns:a16="http://schemas.microsoft.com/office/drawing/2014/main" id="{6E21038C-55D9-4959-ABE7-3835DB71954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8370"/>
        <a:stretch/>
      </xdr:blipFill>
      <xdr:spPr>
        <a:xfrm>
          <a:off x="10006245862" y="237310"/>
          <a:ext cx="3146652" cy="1037847"/>
        </a:xfrm>
        <a:prstGeom prst="rect">
          <a:avLst/>
        </a:prstGeom>
      </xdr:spPr>
    </xdr:pic>
    <xdr:clientData/>
  </xdr:twoCellAnchor>
  <xdr:twoCellAnchor editAs="oneCell">
    <xdr:from>
      <xdr:col>43</xdr:col>
      <xdr:colOff>33565</xdr:colOff>
      <xdr:row>3</xdr:row>
      <xdr:rowOff>166459</xdr:rowOff>
    </xdr:from>
    <xdr:to>
      <xdr:col>45</xdr:col>
      <xdr:colOff>962447</xdr:colOff>
      <xdr:row>7</xdr:row>
      <xdr:rowOff>116121</xdr:rowOff>
    </xdr:to>
    <xdr:pic>
      <xdr:nvPicPr>
        <xdr:cNvPr id="6" name="Picture 5">
          <a:hlinkClick xmlns:r="http://schemas.openxmlformats.org/officeDocument/2006/relationships" r:id="rId3"/>
          <a:extLst>
            <a:ext uri="{FF2B5EF4-FFF2-40B4-BE49-F238E27FC236}">
              <a16:creationId xmlns:a16="http://schemas.microsoft.com/office/drawing/2014/main" id="{A4F18752-5FC2-4D5F-86B4-6C185317F36D}"/>
            </a:ext>
          </a:extLst>
        </xdr:cNvPr>
        <xdr:cNvPicPr>
          <a:picLocks noChangeAspect="1"/>
        </xdr:cNvPicPr>
      </xdr:nvPicPr>
      <xdr:blipFill>
        <a:blip xmlns:r="http://schemas.openxmlformats.org/officeDocument/2006/relationships" r:embed="rId4"/>
        <a:stretch>
          <a:fillRect/>
        </a:stretch>
      </xdr:blipFill>
      <xdr:spPr>
        <a:xfrm>
          <a:off x="10226492696" y="697138"/>
          <a:ext cx="2997168" cy="657233"/>
        </a:xfrm>
        <a:prstGeom prst="rect">
          <a:avLst/>
        </a:prstGeom>
        <a:effectLst>
          <a:outerShdw blurRad="50800" dist="38100" dir="2700000" algn="tl" rotWithShape="0">
            <a:prstClr val="black">
              <a:alpha val="40000"/>
            </a:prstClr>
          </a:outerShdw>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13609</xdr:rowOff>
    </xdr:from>
    <xdr:to>
      <xdr:col>1</xdr:col>
      <xdr:colOff>516164</xdr:colOff>
      <xdr:row>9</xdr:row>
      <xdr:rowOff>2</xdr:rowOff>
    </xdr:to>
    <xdr:pic>
      <xdr:nvPicPr>
        <xdr:cNvPr id="2" name="Picture 1">
          <a:extLst>
            <a:ext uri="{FF2B5EF4-FFF2-40B4-BE49-F238E27FC236}">
              <a16:creationId xmlns:a16="http://schemas.microsoft.com/office/drawing/2014/main" id="{6128D575-709F-435C-9BFA-6A66856D8A5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1190" b="63622"/>
        <a:stretch/>
      </xdr:blipFill>
      <xdr:spPr>
        <a:xfrm>
          <a:off x="10004995321" y="13609"/>
          <a:ext cx="1116239" cy="2432413"/>
        </a:xfrm>
        <a:prstGeom prst="rect">
          <a:avLst/>
        </a:prstGeom>
      </xdr:spPr>
    </xdr:pic>
    <xdr:clientData/>
  </xdr:twoCellAnchor>
  <xdr:twoCellAnchor editAs="oneCell">
    <xdr:from>
      <xdr:col>2</xdr:col>
      <xdr:colOff>353786</xdr:colOff>
      <xdr:row>1</xdr:row>
      <xdr:rowOff>54430</xdr:rowOff>
    </xdr:from>
    <xdr:to>
      <xdr:col>3</xdr:col>
      <xdr:colOff>3108008</xdr:colOff>
      <xdr:row>7</xdr:row>
      <xdr:rowOff>20034</xdr:rowOff>
    </xdr:to>
    <xdr:pic>
      <xdr:nvPicPr>
        <xdr:cNvPr id="3" name="Picture 2">
          <a:extLst>
            <a:ext uri="{FF2B5EF4-FFF2-40B4-BE49-F238E27FC236}">
              <a16:creationId xmlns:a16="http://schemas.microsoft.com/office/drawing/2014/main" id="{89BC4687-6799-4C5C-9887-3BA53A935B5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8370"/>
        <a:stretch/>
      </xdr:blipFill>
      <xdr:spPr>
        <a:xfrm>
          <a:off x="10001391922" y="237310"/>
          <a:ext cx="3146652" cy="1053359"/>
        </a:xfrm>
        <a:prstGeom prst="rect">
          <a:avLst/>
        </a:prstGeom>
      </xdr:spPr>
    </xdr:pic>
    <xdr:clientData/>
  </xdr:twoCellAnchor>
  <xdr:twoCellAnchor editAs="oneCell">
    <xdr:from>
      <xdr:col>46</xdr:col>
      <xdr:colOff>858052</xdr:colOff>
      <xdr:row>7</xdr:row>
      <xdr:rowOff>225746</xdr:rowOff>
    </xdr:from>
    <xdr:to>
      <xdr:col>49</xdr:col>
      <xdr:colOff>102129</xdr:colOff>
      <xdr:row>8</xdr:row>
      <xdr:rowOff>618093</xdr:rowOff>
    </xdr:to>
    <xdr:pic>
      <xdr:nvPicPr>
        <xdr:cNvPr id="6" name="Picture 5">
          <a:hlinkClick xmlns:r="http://schemas.openxmlformats.org/officeDocument/2006/relationships" r:id="rId3"/>
          <a:extLst>
            <a:ext uri="{FF2B5EF4-FFF2-40B4-BE49-F238E27FC236}">
              <a16:creationId xmlns:a16="http://schemas.microsoft.com/office/drawing/2014/main" id="{9ADC72E2-0562-4B6E-8D54-1A0A055D814A}"/>
            </a:ext>
          </a:extLst>
        </xdr:cNvPr>
        <xdr:cNvPicPr>
          <a:picLocks noChangeAspect="1"/>
        </xdr:cNvPicPr>
      </xdr:nvPicPr>
      <xdr:blipFill>
        <a:blip xmlns:r="http://schemas.openxmlformats.org/officeDocument/2006/relationships" r:embed="rId4"/>
        <a:stretch>
          <a:fillRect/>
        </a:stretch>
      </xdr:blipFill>
      <xdr:spPr>
        <a:xfrm>
          <a:off x="10224434735" y="1463996"/>
          <a:ext cx="3005999" cy="650883"/>
        </a:xfrm>
        <a:prstGeom prst="rect">
          <a:avLst/>
        </a:prstGeom>
        <a:effectLst>
          <a:outerShdw blurRad="50800" dist="38100" dir="2700000" algn="tl" rotWithShape="0">
            <a:prstClr val="black">
              <a:alpha val="40000"/>
            </a:prstClr>
          </a:outerShdw>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214</xdr:col>
      <xdr:colOff>495803</xdr:colOff>
      <xdr:row>0</xdr:row>
      <xdr:rowOff>77483</xdr:rowOff>
    </xdr:from>
    <xdr:to>
      <xdr:col>220</xdr:col>
      <xdr:colOff>4157</xdr:colOff>
      <xdr:row>6</xdr:row>
      <xdr:rowOff>58536</xdr:rowOff>
    </xdr:to>
    <xdr:sp macro="" textlink="">
      <xdr:nvSpPr>
        <xdr:cNvPr id="2" name="TextBox 5">
          <a:extLst>
            <a:ext uri="{FF2B5EF4-FFF2-40B4-BE49-F238E27FC236}">
              <a16:creationId xmlns:a16="http://schemas.microsoft.com/office/drawing/2014/main" id="{9DE05F78-70B2-4CCD-8A75-D3FF29949601}"/>
            </a:ext>
          </a:extLst>
        </xdr:cNvPr>
        <xdr:cNvSpPr txBox="1"/>
      </xdr:nvSpPr>
      <xdr:spPr>
        <a:xfrm>
          <a:off x="9853570243" y="77483"/>
          <a:ext cx="3165954" cy="1078333"/>
        </a:xfrm>
        <a:prstGeom prst="rect">
          <a:avLst/>
        </a:prstGeom>
        <a:noFill/>
      </xdr:spPr>
      <xdr:txBody>
        <a:bodyPr wrap="square" rtlCol="1"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rtl="1">
            <a:lnSpc>
              <a:spcPct val="150000"/>
            </a:lnSpc>
          </a:pPr>
          <a:r>
            <a:rPr lang="ar-SA" b="1">
              <a:solidFill>
                <a:srgbClr val="5E779B"/>
              </a:solidFill>
              <a:latin typeface="GE Dinar One Light" panose="020A0503020102020204" pitchFamily="18" charset="-78"/>
              <a:ea typeface="GE Dinar One Light" panose="020A0503020102020204" pitchFamily="18" charset="-78"/>
              <a:cs typeface="GE Dinar One Light" panose="020A0503020102020204" pitchFamily="18" charset="-78"/>
            </a:rPr>
            <a:t>تقرير الأشخاص المرخص لهم</a:t>
          </a:r>
        </a:p>
        <a:p>
          <a:pPr algn="r" rtl="1">
            <a:lnSpc>
              <a:spcPct val="150000"/>
            </a:lnSpc>
          </a:pPr>
          <a:r>
            <a:rPr lang="ar-SA" b="1">
              <a:solidFill>
                <a:srgbClr val="5E779B"/>
              </a:solidFill>
              <a:latin typeface="GE Dinar One Light" panose="020A0503020102020204" pitchFamily="18" charset="-78"/>
              <a:ea typeface="GE Dinar One Light" panose="020A0503020102020204" pitchFamily="18" charset="-78"/>
              <a:cs typeface="GE Dinar One Light" panose="020A0503020102020204" pitchFamily="18" charset="-78"/>
            </a:rPr>
            <a:t>العدد السابع</a:t>
          </a:r>
          <a:r>
            <a:rPr lang="ar-SA" b="1" baseline="0">
              <a:solidFill>
                <a:srgbClr val="5E779B"/>
              </a:solidFill>
              <a:latin typeface="GE Dinar One Light" panose="020A0503020102020204" pitchFamily="18" charset="-78"/>
              <a:ea typeface="GE Dinar One Light" panose="020A0503020102020204" pitchFamily="18" charset="-78"/>
              <a:cs typeface="GE Dinar One Light" panose="020A0503020102020204" pitchFamily="18" charset="-78"/>
            </a:rPr>
            <a:t> </a:t>
          </a:r>
          <a:r>
            <a:rPr lang="ar-SA" b="1">
              <a:solidFill>
                <a:srgbClr val="5E779B"/>
              </a:solidFill>
              <a:latin typeface="GE Dinar One Light" panose="020A0503020102020204" pitchFamily="18" charset="-78"/>
              <a:ea typeface="GE Dinar One Light" panose="020A0503020102020204" pitchFamily="18" charset="-78"/>
              <a:cs typeface="GE Dinar One Light" panose="020A0503020102020204" pitchFamily="18" charset="-78"/>
            </a:rPr>
            <a:t>– الربع الثاني 2019م</a:t>
          </a:r>
        </a:p>
      </xdr:txBody>
    </xdr:sp>
    <xdr:clientData/>
  </xdr:twoCellAnchor>
  <xdr:twoCellAnchor editAs="oneCell">
    <xdr:from>
      <xdr:col>0</xdr:col>
      <xdr:colOff>571501</xdr:colOff>
      <xdr:row>0</xdr:row>
      <xdr:rowOff>0</xdr:rowOff>
    </xdr:from>
    <xdr:to>
      <xdr:col>3</xdr:col>
      <xdr:colOff>132262</xdr:colOff>
      <xdr:row>9</xdr:row>
      <xdr:rowOff>152152</xdr:rowOff>
    </xdr:to>
    <xdr:pic>
      <xdr:nvPicPr>
        <xdr:cNvPr id="3" name="Picture 2">
          <a:extLst>
            <a:ext uri="{FF2B5EF4-FFF2-40B4-BE49-F238E27FC236}">
              <a16:creationId xmlns:a16="http://schemas.microsoft.com/office/drawing/2014/main" id="{DF389D58-37DF-4166-A719-047B92A2BE4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1190" b="63622"/>
        <a:stretch/>
      </xdr:blipFill>
      <xdr:spPr>
        <a:xfrm>
          <a:off x="10003369448" y="0"/>
          <a:ext cx="1134291" cy="2422912"/>
        </a:xfrm>
        <a:prstGeom prst="rect">
          <a:avLst/>
        </a:prstGeom>
      </xdr:spPr>
    </xdr:pic>
    <xdr:clientData/>
  </xdr:twoCellAnchor>
  <xdr:twoCellAnchor editAs="oneCell">
    <xdr:from>
      <xdr:col>3</xdr:col>
      <xdr:colOff>606137</xdr:colOff>
      <xdr:row>1</xdr:row>
      <xdr:rowOff>40821</xdr:rowOff>
    </xdr:from>
    <xdr:to>
      <xdr:col>4</xdr:col>
      <xdr:colOff>143222</xdr:colOff>
      <xdr:row>6</xdr:row>
      <xdr:rowOff>161728</xdr:rowOff>
    </xdr:to>
    <xdr:pic>
      <xdr:nvPicPr>
        <xdr:cNvPr id="4" name="Picture 3">
          <a:extLst>
            <a:ext uri="{FF2B5EF4-FFF2-40B4-BE49-F238E27FC236}">
              <a16:creationId xmlns:a16="http://schemas.microsoft.com/office/drawing/2014/main" id="{BFFFBF5D-7A80-4CBA-957F-9BC7313F8236}"/>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8370"/>
        <a:stretch/>
      </xdr:blipFill>
      <xdr:spPr>
        <a:xfrm>
          <a:off x="9999646278" y="223701"/>
          <a:ext cx="3253105" cy="1037847"/>
        </a:xfrm>
        <a:prstGeom prst="rect">
          <a:avLst/>
        </a:prstGeom>
      </xdr:spPr>
    </xdr:pic>
    <xdr:clientData/>
  </xdr:twoCellAnchor>
  <xdr:twoCellAnchor editAs="oneCell">
    <xdr:from>
      <xdr:col>29</xdr:col>
      <xdr:colOff>713103</xdr:colOff>
      <xdr:row>2</xdr:row>
      <xdr:rowOff>38591</xdr:rowOff>
    </xdr:from>
    <xdr:to>
      <xdr:col>32</xdr:col>
      <xdr:colOff>234</xdr:colOff>
      <xdr:row>6</xdr:row>
      <xdr:rowOff>853</xdr:rowOff>
    </xdr:to>
    <xdr:pic>
      <xdr:nvPicPr>
        <xdr:cNvPr id="7" name="Picture 6">
          <a:hlinkClick xmlns:r="http://schemas.openxmlformats.org/officeDocument/2006/relationships" r:id="rId3"/>
          <a:extLst>
            <a:ext uri="{FF2B5EF4-FFF2-40B4-BE49-F238E27FC236}">
              <a16:creationId xmlns:a16="http://schemas.microsoft.com/office/drawing/2014/main" id="{8446ABEB-C9D1-4B6B-94DE-817998171A01}"/>
            </a:ext>
          </a:extLst>
        </xdr:cNvPr>
        <xdr:cNvPicPr>
          <a:picLocks noChangeAspect="1"/>
        </xdr:cNvPicPr>
      </xdr:nvPicPr>
      <xdr:blipFill>
        <a:blip xmlns:r="http://schemas.openxmlformats.org/officeDocument/2006/relationships" r:embed="rId4"/>
        <a:stretch>
          <a:fillRect/>
        </a:stretch>
      </xdr:blipFill>
      <xdr:spPr>
        <a:xfrm>
          <a:off x="10078122119" y="397179"/>
          <a:ext cx="2917837" cy="679439"/>
        </a:xfrm>
        <a:prstGeom prst="rect">
          <a:avLst/>
        </a:prstGeom>
        <a:effectLst>
          <a:outerShdw blurRad="50800" dist="38100" dir="2700000" algn="tl" rotWithShape="0">
            <a:prstClr val="black">
              <a:alpha val="40000"/>
            </a:prstClr>
          </a:outerShdw>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593911</xdr:colOff>
      <xdr:row>0</xdr:row>
      <xdr:rowOff>11205</xdr:rowOff>
    </xdr:from>
    <xdr:to>
      <xdr:col>2</xdr:col>
      <xdr:colOff>712426</xdr:colOff>
      <xdr:row>9</xdr:row>
      <xdr:rowOff>85697</xdr:rowOff>
    </xdr:to>
    <xdr:pic>
      <xdr:nvPicPr>
        <xdr:cNvPr id="2" name="Picture 1">
          <a:extLst>
            <a:ext uri="{FF2B5EF4-FFF2-40B4-BE49-F238E27FC236}">
              <a16:creationId xmlns:a16="http://schemas.microsoft.com/office/drawing/2014/main" id="{DAE72395-D239-4BDB-81FF-97E1FFEE457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1190" b="63622"/>
        <a:stretch/>
      </xdr:blipFill>
      <xdr:spPr>
        <a:xfrm>
          <a:off x="10136676494" y="11205"/>
          <a:ext cx="1109115" cy="2429072"/>
        </a:xfrm>
        <a:prstGeom prst="rect">
          <a:avLst/>
        </a:prstGeom>
      </xdr:spPr>
    </xdr:pic>
    <xdr:clientData/>
  </xdr:twoCellAnchor>
  <xdr:twoCellAnchor editAs="oneCell">
    <xdr:from>
      <xdr:col>2</xdr:col>
      <xdr:colOff>1154205</xdr:colOff>
      <xdr:row>1</xdr:row>
      <xdr:rowOff>52026</xdr:rowOff>
    </xdr:from>
    <xdr:to>
      <xdr:col>3</xdr:col>
      <xdr:colOff>283975</xdr:colOff>
      <xdr:row>7</xdr:row>
      <xdr:rowOff>2529</xdr:rowOff>
    </xdr:to>
    <xdr:pic>
      <xdr:nvPicPr>
        <xdr:cNvPr id="3" name="Picture 2">
          <a:extLst>
            <a:ext uri="{FF2B5EF4-FFF2-40B4-BE49-F238E27FC236}">
              <a16:creationId xmlns:a16="http://schemas.microsoft.com/office/drawing/2014/main" id="{D1F8D9C7-D1E4-4EF0-A255-51E1811120D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8370"/>
        <a:stretch/>
      </xdr:blipFill>
      <xdr:spPr>
        <a:xfrm>
          <a:off x="10132990145" y="234906"/>
          <a:ext cx="3244570" cy="1047783"/>
        </a:xfrm>
        <a:prstGeom prst="rect">
          <a:avLst/>
        </a:prstGeom>
      </xdr:spPr>
    </xdr:pic>
    <xdr:clientData/>
  </xdr:twoCellAnchor>
  <xdr:twoCellAnchor editAs="oneCell">
    <xdr:from>
      <xdr:col>83</xdr:col>
      <xdr:colOff>783706</xdr:colOff>
      <xdr:row>2</xdr:row>
      <xdr:rowOff>127926</xdr:rowOff>
    </xdr:from>
    <xdr:to>
      <xdr:col>86</xdr:col>
      <xdr:colOff>880582</xdr:colOff>
      <xdr:row>6</xdr:row>
      <xdr:rowOff>96776</xdr:rowOff>
    </xdr:to>
    <xdr:pic>
      <xdr:nvPicPr>
        <xdr:cNvPr id="5" name="Picture 4">
          <a:hlinkClick xmlns:r="http://schemas.openxmlformats.org/officeDocument/2006/relationships" r:id="rId3"/>
          <a:extLst>
            <a:ext uri="{FF2B5EF4-FFF2-40B4-BE49-F238E27FC236}">
              <a16:creationId xmlns:a16="http://schemas.microsoft.com/office/drawing/2014/main" id="{8D4A82BC-FA98-42C9-9697-9AFC52091437}"/>
            </a:ext>
          </a:extLst>
        </xdr:cNvPr>
        <xdr:cNvPicPr>
          <a:picLocks noChangeAspect="1"/>
        </xdr:cNvPicPr>
      </xdr:nvPicPr>
      <xdr:blipFill>
        <a:blip xmlns:r="http://schemas.openxmlformats.org/officeDocument/2006/relationships" r:embed="rId4"/>
        <a:stretch>
          <a:fillRect/>
        </a:stretch>
      </xdr:blipFill>
      <xdr:spPr>
        <a:xfrm>
          <a:off x="10206918391" y="493268"/>
          <a:ext cx="2993519" cy="699535"/>
        </a:xfrm>
        <a:prstGeom prst="rect">
          <a:avLst/>
        </a:prstGeom>
        <a:effectLst>
          <a:outerShdw blurRad="50800" dist="38100" dir="2700000" algn="tl" rotWithShape="0">
            <a:prstClr val="black">
              <a:alpha val="40000"/>
            </a:prstClr>
          </a:outerShdw>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13608</xdr:rowOff>
    </xdr:from>
    <xdr:to>
      <xdr:col>1</xdr:col>
      <xdr:colOff>704529</xdr:colOff>
      <xdr:row>8</xdr:row>
      <xdr:rowOff>402420</xdr:rowOff>
    </xdr:to>
    <xdr:pic>
      <xdr:nvPicPr>
        <xdr:cNvPr id="2" name="Picture 1">
          <a:extLst>
            <a:ext uri="{FF2B5EF4-FFF2-40B4-BE49-F238E27FC236}">
              <a16:creationId xmlns:a16="http://schemas.microsoft.com/office/drawing/2014/main" id="{FB5AC6E4-F21F-4653-86A3-60A0545AF08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1190" b="63622"/>
        <a:stretch/>
      </xdr:blipFill>
      <xdr:spPr>
        <a:xfrm>
          <a:off x="10005618486" y="13608"/>
          <a:ext cx="1095054" cy="2434782"/>
        </a:xfrm>
        <a:prstGeom prst="rect">
          <a:avLst/>
        </a:prstGeom>
      </xdr:spPr>
    </xdr:pic>
    <xdr:clientData/>
  </xdr:twoCellAnchor>
  <xdr:twoCellAnchor editAs="oneCell">
    <xdr:from>
      <xdr:col>3</xdr:col>
      <xdr:colOff>97651</xdr:colOff>
      <xdr:row>0</xdr:row>
      <xdr:rowOff>244929</xdr:rowOff>
    </xdr:from>
    <xdr:to>
      <xdr:col>3</xdr:col>
      <xdr:colOff>3247585</xdr:colOff>
      <xdr:row>4</xdr:row>
      <xdr:rowOff>18037</xdr:rowOff>
    </xdr:to>
    <xdr:pic>
      <xdr:nvPicPr>
        <xdr:cNvPr id="3" name="Picture 2">
          <a:extLst>
            <a:ext uri="{FF2B5EF4-FFF2-40B4-BE49-F238E27FC236}">
              <a16:creationId xmlns:a16="http://schemas.microsoft.com/office/drawing/2014/main" id="{F4BB2B0D-DAE2-4D82-A46C-CAB63A0C6FD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8370"/>
        <a:stretch/>
      </xdr:blipFill>
      <xdr:spPr>
        <a:xfrm>
          <a:off x="10001520315" y="244929"/>
          <a:ext cx="3152474" cy="1058983"/>
        </a:xfrm>
        <a:prstGeom prst="rect">
          <a:avLst/>
        </a:prstGeom>
      </xdr:spPr>
    </xdr:pic>
    <xdr:clientData/>
  </xdr:twoCellAnchor>
  <xdr:twoCellAnchor editAs="oneCell">
    <xdr:from>
      <xdr:col>29</xdr:col>
      <xdr:colOff>429060</xdr:colOff>
      <xdr:row>0</xdr:row>
      <xdr:rowOff>467501</xdr:rowOff>
    </xdr:from>
    <xdr:to>
      <xdr:col>32</xdr:col>
      <xdr:colOff>9116</xdr:colOff>
      <xdr:row>2</xdr:row>
      <xdr:rowOff>27000</xdr:rowOff>
    </xdr:to>
    <xdr:pic>
      <xdr:nvPicPr>
        <xdr:cNvPr id="5" name="Picture 4">
          <a:hlinkClick xmlns:r="http://schemas.openxmlformats.org/officeDocument/2006/relationships" r:id="rId3"/>
          <a:extLst>
            <a:ext uri="{FF2B5EF4-FFF2-40B4-BE49-F238E27FC236}">
              <a16:creationId xmlns:a16="http://schemas.microsoft.com/office/drawing/2014/main" id="{5741A0F4-E91A-4BD3-95D0-3EF50433E812}"/>
            </a:ext>
          </a:extLst>
        </xdr:cNvPr>
        <xdr:cNvPicPr>
          <a:picLocks noChangeAspect="1"/>
        </xdr:cNvPicPr>
      </xdr:nvPicPr>
      <xdr:blipFill>
        <a:blip xmlns:r="http://schemas.openxmlformats.org/officeDocument/2006/relationships" r:embed="rId4"/>
        <a:stretch>
          <a:fillRect/>
        </a:stretch>
      </xdr:blipFill>
      <xdr:spPr>
        <a:xfrm>
          <a:off x="10078113237" y="467501"/>
          <a:ext cx="2975439" cy="702499"/>
        </a:xfrm>
        <a:prstGeom prst="rect">
          <a:avLst/>
        </a:prstGeom>
        <a:effectLst>
          <a:outerShdw blurRad="50800" dist="38100" dir="2700000" algn="tl" rotWithShape="0">
            <a:prstClr val="black">
              <a:alpha val="40000"/>
            </a:prstClr>
          </a:outerShdw>
        </a:effec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360</xdr:col>
      <xdr:colOff>100879</xdr:colOff>
      <xdr:row>0</xdr:row>
      <xdr:rowOff>97971</xdr:rowOff>
    </xdr:from>
    <xdr:to>
      <xdr:col>365</xdr:col>
      <xdr:colOff>574148</xdr:colOff>
      <xdr:row>5</xdr:row>
      <xdr:rowOff>135415</xdr:rowOff>
    </xdr:to>
    <xdr:sp macro="" textlink="">
      <xdr:nvSpPr>
        <xdr:cNvPr id="2" name="TextBox 1">
          <a:extLst>
            <a:ext uri="{FF2B5EF4-FFF2-40B4-BE49-F238E27FC236}">
              <a16:creationId xmlns:a16="http://schemas.microsoft.com/office/drawing/2014/main" id="{8DB71FDE-559F-431E-A078-42C1C538952C}"/>
            </a:ext>
          </a:extLst>
        </xdr:cNvPr>
        <xdr:cNvSpPr txBox="1"/>
      </xdr:nvSpPr>
      <xdr:spPr>
        <a:xfrm>
          <a:off x="9764608252" y="97971"/>
          <a:ext cx="3521269" cy="951844"/>
        </a:xfrm>
        <a:prstGeom prst="rect">
          <a:avLst/>
        </a:prstGeom>
        <a:noFill/>
      </xdr:spPr>
      <xdr:txBody>
        <a:bodyPr wrap="square" rtlCol="1"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rtl="1">
            <a:lnSpc>
              <a:spcPct val="150000"/>
            </a:lnSpc>
          </a:pPr>
          <a:r>
            <a:rPr lang="ar-SA" sz="1800" b="1">
              <a:solidFill>
                <a:schemeClr val="bg1">
                  <a:lumMod val="50000"/>
                </a:schemeClr>
              </a:solidFill>
              <a:latin typeface="GE Dinar One Light" panose="020A0503020102020204" pitchFamily="18" charset="-78"/>
              <a:ea typeface="GE Dinar One Light" panose="020A0503020102020204" pitchFamily="18" charset="-78"/>
              <a:cs typeface="+mj-cs"/>
            </a:rPr>
            <a:t>تقرير مؤسسات السوق المالية</a:t>
          </a:r>
        </a:p>
        <a:p>
          <a:pPr algn="r" rtl="1">
            <a:lnSpc>
              <a:spcPct val="150000"/>
            </a:lnSpc>
          </a:pPr>
          <a:r>
            <a:rPr lang="ar-SA" sz="1800" b="1">
              <a:solidFill>
                <a:schemeClr val="bg1">
                  <a:lumMod val="50000"/>
                </a:schemeClr>
              </a:solidFill>
              <a:latin typeface="GE Dinar One Light" panose="020A0503020102020204" pitchFamily="18" charset="-78"/>
              <a:ea typeface="GE Dinar One Light" panose="020A0503020102020204" pitchFamily="18" charset="-78"/>
              <a:cs typeface="+mj-cs"/>
            </a:rPr>
            <a:t>العدد الخامس عشر – الربع الثاني 2021م</a:t>
          </a:r>
        </a:p>
      </xdr:txBody>
    </xdr:sp>
    <xdr:clientData/>
  </xdr:twoCellAnchor>
  <xdr:twoCellAnchor>
    <xdr:from>
      <xdr:col>359</xdr:col>
      <xdr:colOff>634279</xdr:colOff>
      <xdr:row>1</xdr:row>
      <xdr:rowOff>59871</xdr:rowOff>
    </xdr:from>
    <xdr:to>
      <xdr:col>365</xdr:col>
      <xdr:colOff>421748</xdr:colOff>
      <xdr:row>6</xdr:row>
      <xdr:rowOff>97315</xdr:rowOff>
    </xdr:to>
    <xdr:sp macro="" textlink="">
      <xdr:nvSpPr>
        <xdr:cNvPr id="3" name="TextBox 2">
          <a:extLst>
            <a:ext uri="{FF2B5EF4-FFF2-40B4-BE49-F238E27FC236}">
              <a16:creationId xmlns:a16="http://schemas.microsoft.com/office/drawing/2014/main" id="{7B6B95FC-2AAF-42D1-9495-58FDF7E8BD39}"/>
            </a:ext>
          </a:extLst>
        </xdr:cNvPr>
        <xdr:cNvSpPr txBox="1"/>
      </xdr:nvSpPr>
      <xdr:spPr>
        <a:xfrm>
          <a:off x="9764760652" y="242751"/>
          <a:ext cx="3467929" cy="951844"/>
        </a:xfrm>
        <a:prstGeom prst="rect">
          <a:avLst/>
        </a:prstGeom>
        <a:noFill/>
      </xdr:spPr>
      <xdr:txBody>
        <a:bodyPr wrap="square" rtlCol="1"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rtl="1">
            <a:lnSpc>
              <a:spcPct val="150000"/>
            </a:lnSpc>
          </a:pPr>
          <a:r>
            <a:rPr lang="ar-SA" sz="1800" b="1">
              <a:solidFill>
                <a:schemeClr val="bg1">
                  <a:lumMod val="50000"/>
                </a:schemeClr>
              </a:solidFill>
              <a:latin typeface="GE Dinar One Light" panose="020A0503020102020204" pitchFamily="18" charset="-78"/>
              <a:ea typeface="GE Dinar One Light" panose="020A0503020102020204" pitchFamily="18" charset="-78"/>
              <a:cs typeface="+mj-cs"/>
            </a:rPr>
            <a:t>تقرير مؤسسات السوق المالية</a:t>
          </a:r>
        </a:p>
        <a:p>
          <a:pPr algn="r" rtl="1">
            <a:lnSpc>
              <a:spcPct val="150000"/>
            </a:lnSpc>
          </a:pPr>
          <a:r>
            <a:rPr lang="ar-SA" sz="1800" b="1">
              <a:solidFill>
                <a:schemeClr val="bg1">
                  <a:lumMod val="50000"/>
                </a:schemeClr>
              </a:solidFill>
              <a:latin typeface="GE Dinar One Light" panose="020A0503020102020204" pitchFamily="18" charset="-78"/>
              <a:ea typeface="GE Dinar One Light" panose="020A0503020102020204" pitchFamily="18" charset="-78"/>
              <a:cs typeface="+mj-cs"/>
            </a:rPr>
            <a:t>العدد الخامس عشر – الربع الثاني 2021م</a:t>
          </a:r>
        </a:p>
      </xdr:txBody>
    </xdr:sp>
    <xdr:clientData/>
  </xdr:twoCellAnchor>
  <xdr:twoCellAnchor>
    <xdr:from>
      <xdr:col>265</xdr:col>
      <xdr:colOff>545279</xdr:colOff>
      <xdr:row>1</xdr:row>
      <xdr:rowOff>33078</xdr:rowOff>
    </xdr:from>
    <xdr:to>
      <xdr:col>267</xdr:col>
      <xdr:colOff>42378</xdr:colOff>
      <xdr:row>5</xdr:row>
      <xdr:rowOff>123363</xdr:rowOff>
    </xdr:to>
    <xdr:pic>
      <xdr:nvPicPr>
        <xdr:cNvPr id="4" name="Picture 3">
          <a:hlinkClick xmlns:r="http://schemas.openxmlformats.org/officeDocument/2006/relationships" r:id="rId1"/>
          <a:extLst>
            <a:ext uri="{FF2B5EF4-FFF2-40B4-BE49-F238E27FC236}">
              <a16:creationId xmlns:a16="http://schemas.microsoft.com/office/drawing/2014/main" id="{77D4F66A-1C4F-4576-921C-D7F53E8081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24880822" y="215958"/>
          <a:ext cx="716299" cy="821805"/>
        </a:xfrm>
        <a:prstGeom prst="rect">
          <a:avLst/>
        </a:prstGeom>
      </xdr:spPr>
    </xdr:pic>
    <xdr:clientData/>
  </xdr:twoCellAnchor>
  <xdr:twoCellAnchor>
    <xdr:from>
      <xdr:col>262</xdr:col>
      <xdr:colOff>245007</xdr:colOff>
      <xdr:row>1</xdr:row>
      <xdr:rowOff>30455</xdr:rowOff>
    </xdr:from>
    <xdr:to>
      <xdr:col>263</xdr:col>
      <xdr:colOff>410588</xdr:colOff>
      <xdr:row>5</xdr:row>
      <xdr:rowOff>120740</xdr:rowOff>
    </xdr:to>
    <xdr:pic>
      <xdr:nvPicPr>
        <xdr:cNvPr id="5" name="Picture 4">
          <a:hlinkClick xmlns:r="http://schemas.openxmlformats.org/officeDocument/2006/relationships" r:id="rId3"/>
          <a:extLst>
            <a:ext uri="{FF2B5EF4-FFF2-40B4-BE49-F238E27FC236}">
              <a16:creationId xmlns:a16="http://schemas.microsoft.com/office/drawing/2014/main" id="{785EC15F-B6B2-4AC8-A670-3FEE57F1079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26951012" y="213335"/>
          <a:ext cx="775181" cy="821805"/>
        </a:xfrm>
        <a:prstGeom prst="rect">
          <a:avLst/>
        </a:prstGeom>
      </xdr:spPr>
    </xdr:pic>
    <xdr:clientData/>
  </xdr:twoCellAnchor>
  <xdr:twoCellAnchor>
    <xdr:from>
      <xdr:col>264</xdr:col>
      <xdr:colOff>148524</xdr:colOff>
      <xdr:row>1</xdr:row>
      <xdr:rowOff>21030</xdr:rowOff>
    </xdr:from>
    <xdr:to>
      <xdr:col>265</xdr:col>
      <xdr:colOff>186988</xdr:colOff>
      <xdr:row>5</xdr:row>
      <xdr:rowOff>33717</xdr:rowOff>
    </xdr:to>
    <xdr:pic>
      <xdr:nvPicPr>
        <xdr:cNvPr id="6" name="Picture 5">
          <a:hlinkClick xmlns:r="http://schemas.openxmlformats.org/officeDocument/2006/relationships" r:id="rId5"/>
          <a:extLst>
            <a:ext uri="{FF2B5EF4-FFF2-40B4-BE49-F238E27FC236}">
              <a16:creationId xmlns:a16="http://schemas.microsoft.com/office/drawing/2014/main" id="{668BB451-876C-46D4-A874-F9C5E845B5A7}"/>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825955412" y="203910"/>
          <a:ext cx="648064" cy="744207"/>
        </a:xfrm>
        <a:prstGeom prst="rect">
          <a:avLst/>
        </a:prstGeom>
      </xdr:spPr>
    </xdr:pic>
    <xdr:clientData/>
  </xdr:twoCellAnchor>
  <xdr:twoCellAnchor editAs="oneCell">
    <xdr:from>
      <xdr:col>0</xdr:col>
      <xdr:colOff>0</xdr:colOff>
      <xdr:row>0</xdr:row>
      <xdr:rowOff>0</xdr:rowOff>
    </xdr:from>
    <xdr:to>
      <xdr:col>2</xdr:col>
      <xdr:colOff>139788</xdr:colOff>
      <xdr:row>10</xdr:row>
      <xdr:rowOff>19460</xdr:rowOff>
    </xdr:to>
    <xdr:pic>
      <xdr:nvPicPr>
        <xdr:cNvPr id="7" name="Picture 6">
          <a:extLst>
            <a:ext uri="{FF2B5EF4-FFF2-40B4-BE49-F238E27FC236}">
              <a16:creationId xmlns:a16="http://schemas.microsoft.com/office/drawing/2014/main" id="{D67B44F6-F791-46B6-A1E6-87D9E4A5E0E7}"/>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91190" b="63622"/>
        <a:stretch/>
      </xdr:blipFill>
      <xdr:spPr>
        <a:xfrm>
          <a:off x="10001526772" y="0"/>
          <a:ext cx="1125308" cy="2400710"/>
        </a:xfrm>
        <a:prstGeom prst="rect">
          <a:avLst/>
        </a:prstGeom>
      </xdr:spPr>
    </xdr:pic>
    <xdr:clientData/>
  </xdr:twoCellAnchor>
  <xdr:twoCellAnchor editAs="oneCell">
    <xdr:from>
      <xdr:col>2</xdr:col>
      <xdr:colOff>655544</xdr:colOff>
      <xdr:row>1</xdr:row>
      <xdr:rowOff>40821</xdr:rowOff>
    </xdr:from>
    <xdr:to>
      <xdr:col>2</xdr:col>
      <xdr:colOff>3787899</xdr:colOff>
      <xdr:row>6</xdr:row>
      <xdr:rowOff>171888</xdr:rowOff>
    </xdr:to>
    <xdr:pic>
      <xdr:nvPicPr>
        <xdr:cNvPr id="8" name="Picture 7">
          <a:extLst>
            <a:ext uri="{FF2B5EF4-FFF2-40B4-BE49-F238E27FC236}">
              <a16:creationId xmlns:a16="http://schemas.microsoft.com/office/drawing/2014/main" id="{2464E9B0-534A-4780-8A21-C98622F59287}"/>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r="8370"/>
        <a:stretch/>
      </xdr:blipFill>
      <xdr:spPr>
        <a:xfrm>
          <a:off x="9997886916" y="223701"/>
          <a:ext cx="3126640" cy="1037847"/>
        </a:xfrm>
        <a:prstGeom prst="rect">
          <a:avLst/>
        </a:prstGeom>
      </xdr:spPr>
    </xdr:pic>
    <xdr:clientData/>
  </xdr:twoCellAnchor>
  <xdr:twoCellAnchor editAs="oneCell">
    <xdr:from>
      <xdr:col>27</xdr:col>
      <xdr:colOff>925816</xdr:colOff>
      <xdr:row>0</xdr:row>
      <xdr:rowOff>116627</xdr:rowOff>
    </xdr:from>
    <xdr:to>
      <xdr:col>31</xdr:col>
      <xdr:colOff>64139</xdr:colOff>
      <xdr:row>4</xdr:row>
      <xdr:rowOff>97813</xdr:rowOff>
    </xdr:to>
    <xdr:pic>
      <xdr:nvPicPr>
        <xdr:cNvPr id="10" name="Picture 9">
          <a:hlinkClick xmlns:r="http://schemas.openxmlformats.org/officeDocument/2006/relationships" r:id="rId9"/>
          <a:extLst>
            <a:ext uri="{FF2B5EF4-FFF2-40B4-BE49-F238E27FC236}">
              <a16:creationId xmlns:a16="http://schemas.microsoft.com/office/drawing/2014/main" id="{C8C30879-7A37-43A9-8E69-3D9C83974BEE}"/>
            </a:ext>
          </a:extLst>
        </xdr:cNvPr>
        <xdr:cNvPicPr>
          <a:picLocks noChangeAspect="1"/>
        </xdr:cNvPicPr>
      </xdr:nvPicPr>
      <xdr:blipFill>
        <a:blip xmlns:r="http://schemas.openxmlformats.org/officeDocument/2006/relationships" r:embed="rId10"/>
        <a:stretch>
          <a:fillRect/>
        </a:stretch>
      </xdr:blipFill>
      <xdr:spPr>
        <a:xfrm>
          <a:off x="10124483811" y="116627"/>
          <a:ext cx="2980073" cy="705086"/>
        </a:xfrm>
        <a:prstGeom prst="rect">
          <a:avLst/>
        </a:prstGeom>
        <a:effectLst>
          <a:outerShdw blurRad="50800" dist="38100" dir="2700000" algn="tl"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A3C3B1BE-3737-4BC8-B58A-FBA04F64EA49}" name="Table8897" displayName="Table8897" ref="C10:BH187" totalsRowShown="0" headerRowDxfId="566" dataDxfId="565" tableBorderDxfId="564" dataCellStyle="Percent">
  <autoFilter ref="C10:BH187" xr:uid="{49981200-B4FB-4A54-A946-4B2F5FC40DCA}">
    <filterColumn colId="1">
      <filters>
        <filter val="شركة أبيان المالية  Abyan Capital"/>
      </filters>
    </filterColumn>
  </autoFilter>
  <sortState xmlns:xlrd2="http://schemas.microsoft.com/office/spreadsheetml/2017/richdata2" ref="C11:BH175">
    <sortCondition descending="1" ref="BH10:BH175"/>
  </sortState>
  <tableColumns count="58">
    <tableColumn id="1" xr3:uid="{8600E595-277D-4E54-94AF-57405D88E439}" name="#" dataDxfId="563"/>
    <tableColumn id="2" xr3:uid="{A0AE7E74-7C6D-49DA-B2CC-EA7382AE0390}" name="مؤسسات السوق المالية Capital Market Institutions" dataDxfId="562"/>
    <tableColumn id="3" xr3:uid="{9CDB3D14-8760-4DAB-9E53-3B4418BC92E4}" name="العدد Number الربع الرابع  عام2017مQuarter 4-2017" dataDxfId="561" dataCellStyle="Percent"/>
    <tableColumn id="4" xr3:uid="{EB77B355-7EFC-449A-B108-86400A7CE589}" name="نسبة السعودة  Saudization % الربع الرابع  عام2017مQuarter 4-2017" dataDxfId="560" dataCellStyle="Percent"/>
    <tableColumn id="5" xr3:uid="{8FFF736C-D098-48EE-BC42-94A1A5409295}" name="العدد Number الربع الأول عام2018مQuarter 1-2018" dataDxfId="559" dataCellStyle="Percent"/>
    <tableColumn id="6" xr3:uid="{AD5198CF-2671-494B-B663-70BF9A8B6DCF}" name="نسبة السعودة  Saudization % الربع الأول عام2018مQuarter 1-2018" dataDxfId="558" dataCellStyle="Percent"/>
    <tableColumn id="7" xr3:uid="{15E847BD-A98C-4CEC-B1AE-38D46D83CEE4}" name="العدد Number الربع الثاني  عام2018مQuarter 2-2018" dataDxfId="557" dataCellStyle="Percent"/>
    <tableColumn id="8" xr3:uid="{EF943995-282D-4CCD-9FC9-588353438EFA}" name="نسبة السعودة  Saudization % الربع الثاني  عام2018مQuarter 2-2018" dataDxfId="556" dataCellStyle="Percent"/>
    <tableColumn id="9" xr3:uid="{DA190845-77C5-486D-94E7-4C371E9201F0}" name="العدد Number الربع الثالث عام2018مQuarter 3-2018" dataDxfId="555" dataCellStyle="Percent"/>
    <tableColumn id="10" xr3:uid="{5667F834-F972-4866-A69C-07D774C5C3C8}" name="نسبة السعودة  Saudization % الربع الثالث عام2018مQuarter 3-2018" dataDxfId="554" dataCellStyle="Percent"/>
    <tableColumn id="11" xr3:uid="{A249D75B-7E73-4656-9E50-857BF67618F6}" name="العدد Number الربع الرابع  عام2018مQuarter 4-2018" dataDxfId="553" dataCellStyle="Percent"/>
    <tableColumn id="12" xr3:uid="{994DDD57-5770-48B1-BE3D-069D274F978F}" name="نسبة السعودة  Saudization % الربع الرابع  عام2018مQuarter 4-2018" dataDxfId="552" dataCellStyle="Percent"/>
    <tableColumn id="13" xr3:uid="{EA534CBC-9FD9-4F13-B140-368E28FE22AF}" name="العدد Number الربع الأول عام2019مQuarter 1-2019" dataDxfId="551" dataCellStyle="Percent"/>
    <tableColumn id="14" xr3:uid="{744A7787-8BAC-4A17-A8D0-829C4CCC1C6F}" name="نسبة السعودة  Saudization % الربع الأول عام2019مQuarter 2-2019" dataDxfId="550" dataCellStyle="Percent"/>
    <tableColumn id="15" xr3:uid="{8D9BB5D8-2540-479A-8151-0165008A0EF4}" name="العدد Number الربع الثاني  عام2019مQuarter 2-2019" dataDxfId="549" dataCellStyle="Percent"/>
    <tableColumn id="16" xr3:uid="{5270B56B-A2BF-4557-89F1-C1314FEF34B6}" name="نسبة السعودة  Saudization % الربع الثاني  عام2019مQuarter 3-2019" dataDxfId="548" dataCellStyle="Percent"/>
    <tableColumn id="17" xr3:uid="{4537EB4B-F724-4606-B095-47AC621A26E6}" name="العدد Number الربع الثالث عام2019مQuarter 3-2019" dataDxfId="547" dataCellStyle="Percent"/>
    <tableColumn id="18" xr3:uid="{8C0FB44E-ACF4-4CF0-A9FE-FD779ABA0AC2}" name="نسبة السعودة  Saudization % الربع الثالث عام2019مQuarter 4-2019" dataDxfId="546" dataCellStyle="Percent"/>
    <tableColumn id="19" xr3:uid="{37E35A55-C2B3-44A4-947D-683D60F72680}" name="العدد Number الربع الرابع  عام2019مQuarter 4-2019" dataDxfId="545" dataCellStyle="Percent"/>
    <tableColumn id="20" xr3:uid="{EB02E8FE-1643-44EF-92E9-2AE75957E88C}" name="نسبة السعودة  Saudization % الربع الرابع  عام2019مQuarter 4-2019" dataDxfId="544" dataCellStyle="Percent"/>
    <tableColumn id="21" xr3:uid="{FEC01D59-A30B-4D32-806C-CFF31B5DFE4F}" name="العدد Number الربع الأول عام2020مQuarter 1-2020" dataDxfId="543" dataCellStyle="Percent"/>
    <tableColumn id="22" xr3:uid="{80285B6B-0E09-4E77-A42F-0BF2281646B4}" name="نسبة السعودة  Saudization % الربع الأول عام2020مQuarter 1-2020" dataDxfId="542" dataCellStyle="Percent"/>
    <tableColumn id="23" xr3:uid="{8B494AC9-9DA4-4665-AEEE-9526BBEC7BC4}" name="العدد Number الربع الثاني  عام2020مQuarter 2-2020" dataDxfId="541" dataCellStyle="Percent"/>
    <tableColumn id="24" xr3:uid="{ECAB4EC4-B569-416B-9B9B-27EF3A01837C}" name="نسبة السعودة  Saudization % الربع الثاني  عام2020مQuarter 2-2020" dataDxfId="540" dataCellStyle="Percent"/>
    <tableColumn id="25" xr3:uid="{746D587E-709D-4CB3-8DC9-A85BFB181657}" name="العدد Number الربع الثالث عام2020مQuarter 3-2020" dataDxfId="539" dataCellStyle="Percent"/>
    <tableColumn id="26" xr3:uid="{587B8FB2-2490-4CC0-A086-F4DF3F5F9AA2}" name="نسبة السعودة  Saudization % الربع الثالث عام2020مQuarter 3-2020" dataDxfId="538" dataCellStyle="Percent"/>
    <tableColumn id="27" xr3:uid="{CCFE4C20-F006-46D2-BC1D-D4775F017930}" name="العدد Number الربع الرابع  عام2020مQuarter 4-2020" dataDxfId="537" dataCellStyle="Percent"/>
    <tableColumn id="28" xr3:uid="{A3A7A4E3-1512-4FC3-AF0E-7CA69EBDDFE9}" name="نسبة السعودة  Saudization % الربع الرابع  عام2020مQuarter 4-2020" dataDxfId="536" dataCellStyle="Percent"/>
    <tableColumn id="29" xr3:uid="{484DB5B8-C1FC-4D2C-85EF-7E945BB05FC3}" name="العدد Number الربع الأول عام2021مQuarter 1-2021" dataDxfId="535" dataCellStyle="Percent"/>
    <tableColumn id="30" xr3:uid="{B5421FD4-A76A-4EF2-AFAD-6D78F79E6ED6}" name="نسبة السعودة  Saudization % الربع الأول عام2021مQuarter 1-2021" dataDxfId="534" dataCellStyle="Percent"/>
    <tableColumn id="31" xr3:uid="{A42D2E25-24E5-417D-AB94-6AAF6D614608}" name="العدد Number الربع الثاني  عام2021مQuarter 2-2021" dataDxfId="533"/>
    <tableColumn id="32" xr3:uid="{D7A7D564-8AF5-4945-9DC6-CAF8ED5BC637}" name="نسبة السعودة  Saudization % الربع الثاني  عام2021مQuarter 2-2021" dataDxfId="532" dataCellStyle="Percent"/>
    <tableColumn id="33" xr3:uid="{E1467123-1B49-448C-BB4B-07739D7CC0E5}" name="العدد Number الربع الثالث عام2021مQuarter 3-2021" dataDxfId="531" dataCellStyle="Percent"/>
    <tableColumn id="34" xr3:uid="{1AFAD098-6E5E-42A6-B9BA-2830B6A057BC}" name="نسبة السعودة  Saudization % الربع الثالث عام2021مQuarter 3-2021" dataDxfId="530" dataCellStyle="Percent"/>
    <tableColumn id="35" xr3:uid="{01E55C25-8873-4424-B7E1-C03906C935EB}" name="العدد Number الربع الرابع  عام2021مQuarter 4-2021" dataDxfId="529" dataCellStyle="Percent"/>
    <tableColumn id="36" xr3:uid="{D6B4B7FE-2C5F-4D9A-8B21-03D11739F84F}" name="نسبة السعودة  Saudization % الربع الرابع  عام2021مQuarter 4-2021" dataDxfId="528" dataCellStyle="Percent"/>
    <tableColumn id="37" xr3:uid="{9DA2D63B-56E2-442F-AC56-A51E5CA5418E}" name="العدد Number الربع الأول عام2022مQuarter 1-2022" dataDxfId="527" dataCellStyle="Percent"/>
    <tableColumn id="38" xr3:uid="{02909088-B20F-4896-B21B-9551B805CFFF}" name="نسبة السعودة  Saudization % الربع الأول عام2022مQuarter 1-2022" dataDxfId="526" dataCellStyle="Percent"/>
    <tableColumn id="39" xr3:uid="{6FE23DE5-0F5B-40D8-8C1A-34BCADE67999}" name="العدد Number الربع الثاني  عام2022مQuarter 2-2022" dataDxfId="525" dataCellStyle="Percent"/>
    <tableColumn id="40" xr3:uid="{C4EAA369-3A1C-49FA-AF3B-0F20BACF8479}" name="نسبة السعودة  Saudization % الربع الثاني  عام2022مQuarter 2-2022" dataDxfId="524" dataCellStyle="Percent"/>
    <tableColumn id="41" xr3:uid="{3E38AA6B-7EB7-453F-91B3-2C8CF9D97B92}" name="العدد Number الربع الثالث عام2022مQuarter 3-2022" dataDxfId="523" dataCellStyle="Percent"/>
    <tableColumn id="42" xr3:uid="{3BE1AC43-2759-46D1-B040-AA87AF075774}" name="نسبة السعودة  Saudization % الربع الثالث عام2022مQuarter 3-2022" dataDxfId="522" dataCellStyle="Percent"/>
    <tableColumn id="43" xr3:uid="{A0183B8E-6DCC-437F-9478-8850442DD648}" name="العدد Number الربع الرابع  عام2022مQuarter 4-2022" dataDxfId="521" dataCellStyle="Percent"/>
    <tableColumn id="44" xr3:uid="{7BAA5C5C-712F-47DE-8F33-CBB1BD292171}" name="نسبة السعودة  Saudization % الربع الرابع عام2022مQuarter 4-2022 " dataDxfId="520" dataCellStyle="Percent"/>
    <tableColumn id="45" xr3:uid="{139472F8-14FF-435D-9183-253F17655756}" name="العدد Number الربع الأول عام2023مQuarter 1-2023" dataDxfId="519" dataCellStyle="Percent"/>
    <tableColumn id="46" xr3:uid="{1F56B93E-0F41-4567-9BFC-3CCF9DF093AF}" name="نسبة السعودة  Saudization % الربع الأول عام2023مQuarter 1-2023" dataDxfId="518" dataCellStyle="Percent"/>
    <tableColumn id="47" xr3:uid="{E46469DA-3598-4F75-8F71-24D1B31E21B1}" name="العدد Number الربع الثاني عام2023مQuarter 2-2023" dataDxfId="517" dataCellStyle="Percent"/>
    <tableColumn id="48" xr3:uid="{AE9D137F-E8BE-457C-8DAD-76F62B10BED2}" name="نسبة السعودة  Saudization % الربع الثاني عام2023م Quarter 2-2023" dataDxfId="516" dataCellStyle="Percent"/>
    <tableColumn id="49" xr3:uid="{B9224F2B-BBA2-41F7-ACF4-4F5098D989C8}" name="العدد Number الربع الثالث عام 2023م_x000a_Quarter 3-2023" dataDxfId="515" dataCellStyle="Percent"/>
    <tableColumn id="50" xr3:uid="{CCF10FB9-81CA-4255-A1BF-DB361D1BBD92}" name="نسبة السعودة  Saudization % الربع الثالث _x000a_عام 2023م_x000a_Quarter 3-2023" dataDxfId="514" dataCellStyle="Percent"/>
    <tableColumn id="51" xr3:uid="{28474292-4B63-49BE-9F5C-0CFF75EA394C}" name="العدد Number الربع الرابع  عام2023مQuarter 4-2023" dataDxfId="513" dataCellStyle="Percent"/>
    <tableColumn id="52" xr3:uid="{68678326-A22C-492D-B452-3E09E9B451FC}" name="نسبة السعودة  Saudization % الربع الرابع عام2023مQuarter 4-2023" dataDxfId="512" dataCellStyle="Percent"/>
    <tableColumn id="53" xr3:uid="{363587FA-D47C-409B-9091-173E9BB09C2C}" name="العدد Number_x000a_ الربع الأول عام 2024م_x000a_Quarter 1-2024" dataDxfId="511" dataCellStyle="Percent"/>
    <tableColumn id="54" xr3:uid="{CBAE8505-75D3-4DF3-99BC-89CEFDD00608}" name="نسبة السعودة  Saudization %_x000a_ الربع الأول عام 2024م_x000a_Quarter 1-2024" dataDxfId="510" dataCellStyle="Percent"/>
    <tableColumn id="55" xr3:uid="{61F12FC3-C36F-4709-B5C7-11A31A82AAF6}" name="العدد Number_x000a_ الربع الثاني عام 2024م_x000a_Quarter 2-2024" dataDxfId="509" dataCellStyle="Percent"/>
    <tableColumn id="56" xr3:uid="{EE9D8FA0-5E2C-45AE-8592-5B702A294516}" name="نسبة السعودة  Saudization %_x000a_ الربع الثاني عام 2024م_x000a_Quarter 2-2024" dataDxfId="508" dataCellStyle="Percent"/>
    <tableColumn id="57" xr3:uid="{D1320A50-409B-4CC2-8CD4-FE9A2D7329F7}" name="العدد Number_x000a_الربع الثالث عام 2024م_x000a_Quarter 3-2024" dataDxfId="507" dataCellStyle="Percent"/>
    <tableColumn id="58" xr3:uid="{3B932D36-30AE-4679-B976-CA6349B78A7A}" name="نسبة السعودة  Saudization %_x000a_ الربع الثالث عام 2024م_x000a_Quarter 3-2024" dataDxfId="506" dataCellStyle="Percent"/>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143F2AEC-D90C-476C-8CD2-E07FC6F3FD49}" name="Table9592" displayName="Table9592" ref="A11:Q45" totalsRowShown="0" headerRowDxfId="129" dataDxfId="128" tableBorderDxfId="127">
  <autoFilter ref="A11:Q45" xr:uid="{32DCB320-25BE-4F63-9508-7A8C8D32FCA9}"/>
  <sortState xmlns:xlrd2="http://schemas.microsoft.com/office/spreadsheetml/2017/richdata2" ref="A12:Q45">
    <sortCondition descending="1" ref="Q11:Q45"/>
  </sortState>
  <tableColumns count="17">
    <tableColumn id="1" xr3:uid="{33A78C7C-41A1-4E3D-917F-E545305E70B7}" name="#" dataDxfId="126"/>
    <tableColumn id="2" xr3:uid="{A9FCCB17-0541-4EDC-B775-2D1116764140}" name="مؤسسات السوق المالية Capital Market Institutions" dataDxfId="125"/>
    <tableColumn id="3" xr3:uid="{1296117E-A800-4034-8296-0FD6027C58F0}" name="الربع الأول عام 2021م Quarter 1 _x000a_ 2021" dataDxfId="124"/>
    <tableColumn id="4" xr3:uid="{C311FA74-7B6C-49F6-9241-CCEA6D488B49}" name="الربع الثاني عام 2021م Quarter 2 _x000a_ 2021" dataDxfId="123"/>
    <tableColumn id="5" xr3:uid="{38BFE247-D804-4DFF-B498-3D07145BC316}" name="الربع الثالث عام 2021م Quarter 3 _x000a_ 2021" dataDxfId="122"/>
    <tableColumn id="6" xr3:uid="{2158B480-3F51-4FB5-A82C-690F88E0B3EB}" name="الربع الرابع عام 2021م Quarter 4 _x000a_ 2021" dataDxfId="121"/>
    <tableColumn id="7" xr3:uid="{C1770163-C439-4240-9FDE-5AEAC9378089}" name="الربع الأول عام 2022م Quarter 1_x000a_ 2022" dataDxfId="120"/>
    <tableColumn id="8" xr3:uid="{36947A06-69B9-493E-A77D-2FFD2593B1F2}" name="الربع الثاني عام 2022م Quarter 2_x000a_ 2022" dataDxfId="119"/>
    <tableColumn id="9" xr3:uid="{84DC0D17-AFE0-4EF6-8C42-305B6E870594}" name="الربع الثالث عام 2022م Quarter 3_x000a_ 2022" dataDxfId="118"/>
    <tableColumn id="10" xr3:uid="{97DFE107-B464-4080-8B09-9D93AC60EAAE}" name="الربع الرابع عام 2022م Quarter 4 _x000a_ 2022" dataDxfId="117"/>
    <tableColumn id="11" xr3:uid="{DBDD614D-86D6-4867-901E-8C86C9767798}" name="الربع الأول عام 2023م Quarter 1_x000a_ 2023" dataDxfId="116"/>
    <tableColumn id="12" xr3:uid="{61092926-AFAA-47AB-9FAB-9AA021B40C19}" name="الربع الثاني عام 2023م Quarter 2_x000a_ 2023" dataDxfId="115"/>
    <tableColumn id="13" xr3:uid="{161882B7-6AEA-4F5A-91D9-0067B32CD343}" name="الربع الثالث عام 2023م Quarter 3_x000a_ 2023" dataDxfId="114"/>
    <tableColumn id="14" xr3:uid="{3E5BE7BC-1280-4DC6-99C3-C059817CF938}" name="الربع الرابع عام 2023م Quarter 4 _x000a_ 2023" dataDxfId="113"/>
    <tableColumn id="15" xr3:uid="{C3A35DB1-4AA5-4C5E-B190-C35D4C2BFD09}" name="الربع الأول عام 2024م Quarter 1_x000a_ 2024" dataDxfId="112"/>
    <tableColumn id="16" xr3:uid="{1E10562D-8FF2-4F8A-86C9-8EF293D68B32}" name="الربع الثاني عام  2024م_x000a_Quarter 2 2024" dataDxfId="111"/>
    <tableColumn id="17" xr3:uid="{BD723357-2B28-4AF0-8768-C80BAB11E890}" name="الربع الثالث عام 2024م Quarter 3_x000a_ 2024" dataDxfId="11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2BA7381C-26C5-4A26-AA41-18E3366157D5}" name="Table10093" displayName="Table10093" ref="A11:CE110" totalsRowShown="0" headerRowDxfId="109" dataDxfId="108" tableBorderDxfId="107" dataCellStyle="Normal 2 2 8">
  <autoFilter ref="A11:CE110" xr:uid="{60501FFA-A3F4-4714-8861-0F15072998CB}"/>
  <sortState xmlns:xlrd2="http://schemas.microsoft.com/office/spreadsheetml/2017/richdata2" ref="A12:CE101">
    <sortCondition descending="1" ref="CE11:CE101"/>
  </sortState>
  <tableColumns count="83">
    <tableColumn id="1" xr3:uid="{7D1E2EC6-9519-4072-BE1F-68E9E208FCC4}" name="#" dataDxfId="106"/>
    <tableColumn id="2" xr3:uid="{624CD7A3-A8B8-4629-A2E3-D53399B32EBF}" name="*مؤسسات السوق المالية Capital Market Institutions*" dataDxfId="105" dataCellStyle="Normal 2 2 8"/>
    <tableColumn id="3" xr3:uid="{CE6E13E0-0383-489D-AF48-E319C248D6DB}" name="عام Public الربع الأول عام2018مQuarter 1-2018" dataDxfId="104" dataCellStyle="Normal 2 2 8"/>
    <tableColumn id="4" xr3:uid="{2E7206BA-C64C-438A-9FE1-03705D097520}" name="خاص Private الربع الأول عام2018مQuarter 1-2018" dataDxfId="103" dataCellStyle="Normal 2 2 8"/>
    <tableColumn id="5" xr3:uid="{57D9FD2A-479B-4281-9075-B7D7381A1E24}" name="الإجمالي Total الربع الأول عام2018مQuarter 1-2018" dataDxfId="102" dataCellStyle="Normal 2 2 8"/>
    <tableColumn id="6" xr3:uid="{948323F9-0B7B-4883-AC13-82A4FAF19B77}" name="عام Public الربع الثاني عام2018مQuarter 2-2018" dataDxfId="101" dataCellStyle="Normal 2 2 8"/>
    <tableColumn id="7" xr3:uid="{FF505196-3EE5-4CDD-86C7-60D83D47376E}" name="خاص Private الربع الثاني عام2018مQuarter 2-2018" dataDxfId="100" dataCellStyle="Normal 2 2 8"/>
    <tableColumn id="8" xr3:uid="{7B23BA00-E773-4869-85D9-3041A38C90B1}" name="الإجمالي Total الربع الثاني عام2018مQuarter 2-2018" dataDxfId="99" dataCellStyle="Normal 2 2 8"/>
    <tableColumn id="9" xr3:uid="{469C6D45-E5CC-444A-8DB6-0A971B172999}" name="عام Public الربع الثالث عام2018مQuarter 3-2018" dataDxfId="98" dataCellStyle="Normal 2 2 8"/>
    <tableColumn id="10" xr3:uid="{9D94650F-650A-49D3-B0A5-55AC4A7CAA07}" name="خاص Private الربع الثالث عام2018مQuarter 3-2018" dataDxfId="97" dataCellStyle="Normal 2 2 8"/>
    <tableColumn id="11" xr3:uid="{93DC4082-729B-4387-870E-DE5A06E36310}" name="الإجمالي Total الربع الثالث عام2018مQuarter 3-2018" dataDxfId="96" dataCellStyle="Normal 2 2 8"/>
    <tableColumn id="12" xr3:uid="{E63CC8A6-D6A4-48B5-A51A-2F57E73BC5F2}" name="عام Public الربع الرابع عام2018مQuarter 4-2018" dataDxfId="95" dataCellStyle="Normal 2 2 8"/>
    <tableColumn id="13" xr3:uid="{09564531-52F7-4E92-88F8-1A007F302A0E}" name="خاص Private الربع الرابع  عام2018مQuarter 4-2018" dataDxfId="94" dataCellStyle="Normal 2 2 8"/>
    <tableColumn id="14" xr3:uid="{9EA7BAD2-0572-4137-9CED-6271AF8FC407}" name="الإجمالي Total الربع الرابع  عام2018مQuarter 4-2018" dataDxfId="93" dataCellStyle="Normal 2 2 8"/>
    <tableColumn id="15" xr3:uid="{029D5E86-3FC3-4CD4-9264-8A5BED32B4F6}" name="عام Public الربع الأول عام2019مQuarter 1-2019" dataDxfId="92" dataCellStyle="Normal 2 2 8"/>
    <tableColumn id="16" xr3:uid="{E39598E3-7219-4AC7-94F7-BEA0AB824377}" name="خاص Private الربع الأول عام2019مQuarter 1-2019" dataDxfId="91" dataCellStyle="Normal 2 2 8"/>
    <tableColumn id="17" xr3:uid="{2047F953-79E9-43A7-8121-82AB1C21642B}" name="الإجمالي Total الربع الأول عام2019مQuarter 1-2019" dataDxfId="90" dataCellStyle="Normal 2 2 8"/>
    <tableColumn id="18" xr3:uid="{280131A6-2184-49EF-B978-5AA50E3DDA2C}" name="عام Public الربع الثاني عام2019مQuarter 2-2019" dataDxfId="89" dataCellStyle="Normal 2 2 8"/>
    <tableColumn id="19" xr3:uid="{3ECDC77D-D084-4ED1-B684-5AE66BC7B11E}" name="خاص Private الربع الثاني عام2019مQuarter 2-2019" dataDxfId="88" dataCellStyle="Normal 2 2 8"/>
    <tableColumn id="20" xr3:uid="{B6DA7A8A-0AB9-45FB-9225-2EB72C8F06D8}" name="الإجمالي Total الربع الثاني عام2019مQuarter 2-2019" dataDxfId="87" dataCellStyle="Normal 2 2 8"/>
    <tableColumn id="21" xr3:uid="{946CCEA4-7B67-4F5F-9275-178BFD60514E}" name="عام Public الربع الثالث عام2019مQuarter 3-2019" dataDxfId="86" dataCellStyle="Normal 2 2 8"/>
    <tableColumn id="22" xr3:uid="{59D11F06-8BE1-46B4-8ADD-980F8628C333}" name="خاص Private الربع الثالث عام2019مQuarter 3-2019" dataDxfId="85" dataCellStyle="Normal 2 2 8"/>
    <tableColumn id="23" xr3:uid="{3D7BA23A-850E-436B-B7A7-4E671CAA8681}" name="الإجمالي Total الربع الثالث عام2019مQuarter 3-2019" dataDxfId="84" dataCellStyle="Normal 2 2 8">
      <calculatedColumnFormula>V12+U12</calculatedColumnFormula>
    </tableColumn>
    <tableColumn id="24" xr3:uid="{D0614996-4F20-4EF2-80FC-2598655CFC35}" name="عام Public الربع الرابع عام2019مQuarter 4-2019" dataDxfId="83" dataCellStyle="Normal 2 2 8"/>
    <tableColumn id="25" xr3:uid="{7AFD0CE5-5439-42B6-AB98-B8118FD1E0CA}" name="خاص Private الربع الرابع  عام2019مQuarter 4-2019" dataDxfId="82" dataCellStyle="Normal 2 2 8"/>
    <tableColumn id="26" xr3:uid="{0095174A-E92C-469E-97BB-8C4E14F88BB5}" name="الإجمالي Total الربع الرابع  عام2019مQuarter 4-2019" dataDxfId="81" dataCellStyle="Normal 2 2 8"/>
    <tableColumn id="27" xr3:uid="{1AAE915F-20FA-40B8-A426-D2557EC58EEC}" name="عام Public الربع الأول عام2020مQuarter 1-2020" dataDxfId="80" dataCellStyle="Normal 2 2 8"/>
    <tableColumn id="28" xr3:uid="{6FD93DEE-E06F-4B22-B7BA-D4448738F450}" name="خاص Private الربع الأول عام2020مQuarter 1-2020" dataDxfId="79" dataCellStyle="Normal 2 2 8"/>
    <tableColumn id="29" xr3:uid="{020E17B4-5A44-4788-A36A-5C48F98AFCD7}" name="الإجمالي Total الربع الأول عام2020مQuarter 1-2020" dataDxfId="78" dataCellStyle="Normal 2 2 8"/>
    <tableColumn id="30" xr3:uid="{E9370164-CE18-4342-B4FA-AAD6F90457EE}" name="عام Public الربع الثاني عام2020مQuarter 2-2020" dataDxfId="77" dataCellStyle="Normal 2 2 8"/>
    <tableColumn id="31" xr3:uid="{C53E8B4B-BE59-4340-8DEE-6CF5335E7D03}" name="خاص Private الربع الثاني عام2020مQuarter 2-2020" dataDxfId="76" dataCellStyle="Normal 2 2 8"/>
    <tableColumn id="32" xr3:uid="{FD0383D2-776E-415E-9656-AFC66DB38883}" name="الإجمالي Total الربع الثاني عام2020مQuarter 2-2020" dataDxfId="75" dataCellStyle="Normal 2 2 8"/>
    <tableColumn id="33" xr3:uid="{CE80168A-D3AA-4EC3-832A-EA4F3FABF934}" name="عام Public الربع الثالث عام2020مQuarter 3-2020" dataDxfId="74" dataCellStyle="Normal 2 2 8"/>
    <tableColumn id="34" xr3:uid="{4F3D4333-D9ED-4DF4-8D9E-773F05715060}" name="خاص Private الربع الثالث عام2020مQuarter 3-2020" dataDxfId="73" dataCellStyle="Normal 2 2 8"/>
    <tableColumn id="35" xr3:uid="{9A4D4E1D-7FA3-48C7-9C60-EE60CD12E15F}" name="الإجمالي Total الربع الثالث عام2020مQuarter 3-2020" dataDxfId="72" dataCellStyle="Normal 2 2 8"/>
    <tableColumn id="36" xr3:uid="{415D0F93-A517-4A7B-9448-0F127DF329ED}" name="عام Public الربع الرابع عام2020مQuarter 4-2020" dataDxfId="71" dataCellStyle="Normal 2 2 8"/>
    <tableColumn id="37" xr3:uid="{B553253E-AF5C-4236-9493-EE0A2ED91FC6}" name="خاص Private الربع الرابع  عام2020مQuarter 4-2020" dataDxfId="70" dataCellStyle="Normal 2 2 8"/>
    <tableColumn id="38" xr3:uid="{3D890F15-EBC8-40CD-92EE-B2A15C376F90}" name="الإجمالي Total الربع الرابع  عام2020مQuarter 4-2020" dataDxfId="69" dataCellStyle="Normal 2 2 8"/>
    <tableColumn id="39" xr3:uid="{D5402A98-3609-481E-8A36-CE5FADCFEBAC}" name="عام Public الربع الأول عام2021مQuarter 1-2021" dataDxfId="68" dataCellStyle="Normal 2 2 8"/>
    <tableColumn id="40" xr3:uid="{DF33C553-011E-4C01-94D0-D909E9DA28CB}" name="خاص Private الربع الأول عام2021مQuarter 1-2021" dataDxfId="67" dataCellStyle="Normal 2 2 8"/>
    <tableColumn id="41" xr3:uid="{89EC7614-2DA5-4A7C-B011-BD4616557364}" name="الإجمالي Total الربع الأول عام2021مQuarter 1-2021" dataDxfId="66" dataCellStyle="Normal 2 2 8"/>
    <tableColumn id="42" xr3:uid="{2DF65CFF-1DDF-40EC-8B94-B6F4DBFF1115}" name="عام Public الربع الثاني عام2021مQuarter 2-2021" dataDxfId="65" dataCellStyle="Normal 2 2 8"/>
    <tableColumn id="43" xr3:uid="{79F2E0AA-5E21-491D-81F7-54E887CEB20B}" name="خاص Private الربع الثاني عام2021مQuarter 2-2021" dataDxfId="64" dataCellStyle="Normal 2 2 8"/>
    <tableColumn id="44" xr3:uid="{E75FF149-36A2-4BF5-988E-BD31117D0907}" name="الإجمالي Total الربع الثاني عام2021مQuarter 2-2021" dataDxfId="63" dataCellStyle="Normal 2 2 8"/>
    <tableColumn id="45" xr3:uid="{788AFEA8-0DAB-4532-9E17-FAC3557BA063}" name="عام Public الربع الثالث عام2021مQuarter 3-2021" dataDxfId="62" dataCellStyle="Normal 2 2 8"/>
    <tableColumn id="46" xr3:uid="{790FD1C7-1963-4632-A5F8-F6C757721EBF}" name="خاص Private الربع الثالث عام2021مQuarter 3-2021" dataDxfId="61" dataCellStyle="Normal 2 2 8"/>
    <tableColumn id="47" xr3:uid="{564BF44B-BB49-4B29-B47B-14D4A3C1ACB7}" name="الإجمالي Total الربع الثالث عام2021مQuarter 3-2021" dataDxfId="60" dataCellStyle="Normal 2 2 8"/>
    <tableColumn id="48" xr3:uid="{DCD5D674-CECE-4200-B76D-739806C313DF}" name="عام Public الربع الرابع عام2021مQuarter 4-2021" dataDxfId="59" dataCellStyle="Normal 2 2 8"/>
    <tableColumn id="49" xr3:uid="{1B766632-9A05-4B8F-9B43-0033EED47099}" name="خاص Private الربع الرابع  عام2021مQuarter 4-2021" dataDxfId="58" dataCellStyle="Normal 2 2 8"/>
    <tableColumn id="50" xr3:uid="{A8A2BDA3-6080-432C-8C7F-D972E4B1A1FB}" name="الإجمالي Total الربع الرابع  عام2021مQuarter 4-2021" dataDxfId="57" dataCellStyle="Normal 2 2 8"/>
    <tableColumn id="51" xr3:uid="{DA29B2FE-48A8-48D3-986A-31E5A565B06D}" name="عام Public الربع الأول عام2022مQuarter 1-2022" dataDxfId="56" dataCellStyle="Normal 2 2 8"/>
    <tableColumn id="52" xr3:uid="{4EA793E5-E0C4-4346-B13A-8FA79462E03D}" name="خاص Private الربع الأول عام2022مQuarter 1-2022" dataDxfId="55" dataCellStyle="Normal 2 2 8"/>
    <tableColumn id="53" xr3:uid="{B3522524-1E6C-4175-AB52-595AB98C76AE}" name="الإجمالي Total الربع الأول عام2022مQuarter 1-2022" dataDxfId="54" dataCellStyle="Normal 2 2 8"/>
    <tableColumn id="54" xr3:uid="{C64E3E16-1491-4ABD-96CF-F8CFC333E770}" name="عام Public الربع الثاني عام2022مQuarter 2-2022" dataDxfId="53" dataCellStyle="Normal 2 2 8"/>
    <tableColumn id="55" xr3:uid="{414C88C8-B473-4896-AB0A-BE7DA01DC4B7}" name="خاص Private الربع الثاني عام2022مQuarter 2-2022" dataDxfId="52" dataCellStyle="Normal 2 2 8"/>
    <tableColumn id="56" xr3:uid="{BC86BE8C-3DAB-457C-A613-0244CD2826A2}" name="الإجمالي Total الربع الثاني عام2022مQuarter 2-2022" dataDxfId="51" dataCellStyle="Normal 2 2 8"/>
    <tableColumn id="57" xr3:uid="{5ADDFD91-1D1A-48C5-95A3-6E2233AB018B}" name="عام Public الربع الثالث عام2022مQuarter 3-2022" dataDxfId="50" dataCellStyle="Normal 2 2 8"/>
    <tableColumn id="58" xr3:uid="{635C83A7-8EE8-4BCE-9C88-81C8B4923429}" name="خاص Private الربع الثالث عام2022مQuarter 3-2022" dataDxfId="49" dataCellStyle="Normal 2 2 8"/>
    <tableColumn id="59" xr3:uid="{1A4787D0-C8FA-4E4B-896A-F418169F400C}" name="الإجمالي Total الربع الثالث عام2022مQuarter 3-2022" dataDxfId="48" dataCellStyle="Normal 2 2 8"/>
    <tableColumn id="60" xr3:uid="{890D5AB6-17A6-4C6A-BDA2-526F8A18E7A3}" name="عام Public الربع الرابع عام2022م Quarter 4-20222" dataDxfId="47" dataCellStyle="Normal 2 2 8"/>
    <tableColumn id="61" xr3:uid="{E94EBA80-FCD7-429E-AE92-2F18CDC8CEAA}" name="خاص Private لربع الرابع عام2022م Quarter 4-20222" dataDxfId="46" dataCellStyle="Normal 2 2 8"/>
    <tableColumn id="62" xr3:uid="{B332F490-278C-4F47-9EE7-B751C3DBE045}" name="الإجمالي Total الربع الرابع عام2022م Quarter 4-20222" dataDxfId="45" dataCellStyle="Normal 2 2 8">
      <calculatedColumnFormula>BI12+BH12</calculatedColumnFormula>
    </tableColumn>
    <tableColumn id="63" xr3:uid="{C370454B-B96C-4249-A6A8-C7E7A9271CBF}" name="عام Public الربع الأول عام2023م Quarter 1-2023" dataDxfId="44" dataCellStyle="Normal 2 2 8"/>
    <tableColumn id="64" xr3:uid="{93E4C83C-A9B1-4249-856C-305B2C873A96}" name="خاص Private الربع الأول عام2023م Quarter 1-2023" dataDxfId="43" dataCellStyle="Normal 2 2 8"/>
    <tableColumn id="65" xr3:uid="{740D6DC5-11B4-4DE3-B50F-1E48DAB468EC}" name="الإجمالي Total الربع الأول عام2023م Quarter 1-2023" dataDxfId="42" dataCellStyle="Normal 2 2 8">
      <calculatedColumnFormula>BL12+BK12</calculatedColumnFormula>
    </tableColumn>
    <tableColumn id="66" xr3:uid="{84C7B775-44AC-401A-B5BD-06D4D45998C5}" name="عام Public الربع الثاني عام2023م Quarter 2-2023" dataDxfId="41" dataCellStyle="Normal 2 2 8"/>
    <tableColumn id="67" xr3:uid="{657D1F7C-CDA5-41A3-9878-A0818FA5C273}" name="خاص Private الربع الثاني عام2023م Quarter 2-2023" dataDxfId="40" dataCellStyle="Normal 2 2 8"/>
    <tableColumn id="68" xr3:uid="{A5391662-EC31-46AA-917F-33E5D5B03D81}" name="الإجمالي Total الربع الثاني عام2023م Quarter 2-2023" dataDxfId="39" dataCellStyle="Normal 2 2 8">
      <calculatedColumnFormula>Table10093[[#This Row],[عام Public الربع الثاني عام2023م Quarter 2-2023]]+Table10093[[#This Row],[خاص Private الربع الثاني عام2023م Quarter 2-2023]]</calculatedColumnFormula>
    </tableColumn>
    <tableColumn id="69" xr3:uid="{D2BF2546-667A-45D1-B09F-7C8085D0499F}" name="عام Public الربع الثالث عام2023م Quarter 3-2023" dataDxfId="38" dataCellStyle="Normal 2 2 8"/>
    <tableColumn id="70" xr3:uid="{3E49F69A-C0EB-46F1-B405-2A477E3644A0}" name="خاص Private الربع الثالث عام2023م Quarter 3-2023" dataDxfId="37" dataCellStyle="Normal 2 2 8"/>
    <tableColumn id="71" xr3:uid="{F2DC0831-D38D-4C48-8221-13C2AF9940C1}" name="الإجمالي Total الربع الثالث عام2023م Quarter 3-2023" dataDxfId="36" dataCellStyle="Normal 2 2 8">
      <calculatedColumnFormula>Table10093[[#This Row],[خاص Private الربع الثالث عام2023م Quarter 3-2023]]+Table10093[[#This Row],[عام Public الربع الثالث عام2023م Quarter 3-2023]]</calculatedColumnFormula>
    </tableColumn>
    <tableColumn id="72" xr3:uid="{96B9FC7D-77D3-4538-A8FD-01912B13F9EF}" name="عام Public الربع الرابع عام2023م Quarter 4-2023" dataDxfId="35" dataCellStyle="Normal 2 2 8"/>
    <tableColumn id="73" xr3:uid="{3246F326-8B6C-4D5F-B315-7FB5B4F14495}" name="خاص Private لربع الرابع عام2023م Quarter 4-2023" dataDxfId="34" dataCellStyle="Normal 2 2 8"/>
    <tableColumn id="74" xr3:uid="{85613090-3105-4CD0-9991-AF88318EB0D9}" name="الإجمالي Total الربع الرابع عام2023م Quarter 4-2023" dataDxfId="33" dataCellStyle="Normal 2 2 8">
      <calculatedColumnFormula>Table10093[[#This Row],[خاص Private لربع الرابع عام2023م Quarter 4-2023]]+Table10093[[#This Row],[عام Public الربع الرابع عام2023م Quarter 4-2023]]</calculatedColumnFormula>
    </tableColumn>
    <tableColumn id="75" xr3:uid="{8C8DCD2C-4F62-4798-91BE-9BCFB4285C85}" name="عام Public الربع الأول عام2024م Quarter 1-2024" dataDxfId="32" dataCellStyle="Normal 2 2 8"/>
    <tableColumn id="76" xr3:uid="{39A51632-1BCB-42E5-8A23-6DDB5CDFF72B}" name="خاص Private الربع الأول عام2024م Quarter 1-2024" dataDxfId="31" dataCellStyle="Normal 2 2 8"/>
    <tableColumn id="77" xr3:uid="{5D7F1E2F-B039-447C-8B55-F6EE5AA501C5}" name="الإجمالي Total الربع الأول عام2024م Quarter 1-2024" dataDxfId="30" dataCellStyle="Normal 2 2 8">
      <calculatedColumnFormula>Table10093[[#This Row],[عام Public الربع الأول عام2024م Quarter 1-2024]]+Table10093[[#This Row],[خاص Private الربع الأول عام2024م Quarter 1-2024]]</calculatedColumnFormula>
    </tableColumn>
    <tableColumn id="78" xr3:uid="{4AD2BB38-83A9-49FD-BB2A-210C61BF987C}" name="عام Public الربع الثاني عام2024م Quarter 2-2024" dataDxfId="29" dataCellStyle="Normal 2 2 8"/>
    <tableColumn id="79" xr3:uid="{3C451CE6-C006-43EF-B76B-75DA85C71003}" name="خاص Private الربع الثاني عام2024م Quarter 2-2024" dataDxfId="28" dataCellStyle="Normal 2 2 8"/>
    <tableColumn id="80" xr3:uid="{741B949D-F857-4470-8F58-67D043D8F7C6}" name="الإجمالي Total الربع الثاني عام2024م Quarter 2-2024" dataDxfId="27" dataCellStyle="Normal 2 2 8">
      <calculatedColumnFormula>Table10093[[#This Row],[عام Public الربع الثاني عام2024م Quarter 2-2024]]+Table10093[[#This Row],[خاص Private الربع الثاني عام2024م Quarter 2-2024]]</calculatedColumnFormula>
    </tableColumn>
    <tableColumn id="81" xr3:uid="{B20D758E-C4AF-4F76-9A5F-5A484912F567}" name="عام Public الربع الثالث عام2024م Quarter 3-2024" dataDxfId="26" dataCellStyle="Normal 2 2 8"/>
    <tableColumn id="82" xr3:uid="{EBFB9DC8-5FA2-4887-877E-ED97FA70333B}" name="خاص Private الربع الثالث عام2024م Quarter 3-2024" dataDxfId="25" dataCellStyle="Normal 2 2 8"/>
    <tableColumn id="83" xr3:uid="{0C8C7744-8F79-43AD-8C0F-4B8E28915AD1}" name="الإجمالي Total الربع الثالث عام2024م Quarter 3-2024" dataDxfId="24" dataCellStyle="Normal 2 2 8">
      <calculatedColumnFormula>Table10093[[#This Row],[خاص Private الربع الثالث عام2024م Quarter 3-2024]]+Table10093[[#This Row],[عام Public الربع الثالث عام2024م Quarter 3-2024]]</calculatedColumnFormula>
    </tableColumn>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1B66DA5B-9B46-47C8-AAB3-3CB8A17A529E}" name="Table9795" displayName="Table9795" ref="C11:S52" totalsRowShown="0" headerRowDxfId="23" dataDxfId="22" tableBorderDxfId="21">
  <autoFilter ref="C11:S52" xr:uid="{80321B21-C786-47FE-A248-790B36C2B453}"/>
  <sortState xmlns:xlrd2="http://schemas.microsoft.com/office/spreadsheetml/2017/richdata2" ref="C12:S52">
    <sortCondition descending="1" ref="S11:S52"/>
  </sortState>
  <tableColumns count="17">
    <tableColumn id="1" xr3:uid="{7E238415-F54A-4A29-84AB-A6D29BFABAB4}" name="#" dataDxfId="20"/>
    <tableColumn id="2" xr3:uid="{93432BD0-F0E4-43E1-8E4A-83FF61BFBE12}" name="مؤسسات السوق المالية Capital Market Institutions*" dataDxfId="19"/>
    <tableColumn id="3" xr3:uid="{0002F6A3-3E91-40D8-9251-9B68EF26D28F}" name="الربع الأول عام 2021م_x000a_(مليون ريال) Quarter 1 _x000a_ 2021_x000a_(Million Riyal)" dataDxfId="18"/>
    <tableColumn id="4" xr3:uid="{9B7ED644-5236-4C61-9B09-97C3030BED6C}" name="الربع الثاني عام 2021م_x000a_(مليون ريال) Quarter 2 _x000a_ 2021_x000a_(Million Riyal)" dataDxfId="17"/>
    <tableColumn id="5" xr3:uid="{F50BB6F1-1B92-43EF-BB20-DBC766F4DDE0}" name="الربع الثالث عام 2021م_x000a_(مليون ريال) Quarter 3 _x000a_ 2021_x000a_(Million Riyal)" dataDxfId="16"/>
    <tableColumn id="6" xr3:uid="{723BBCF0-44E8-46AF-8AE6-9BFA2D427404}" name="الربع الرابع عام 2021م_x000a_(مليون ريال) Quarter 4_x000a_ 2021_x000a_(Million Riyal)" dataDxfId="15"/>
    <tableColumn id="7" xr3:uid="{9D2DD211-FB32-4F35-B151-FF6A81845388}" name="الربع الأول عام 2022م_x000a_(مليون ريال) Quarter 1_x000a_ 2022_x000a_(Million Riyal)" dataDxfId="14"/>
    <tableColumn id="8" xr3:uid="{59340D77-DB82-4AA6-934E-CADC33532478}" name="الربع الثاني عام 2022م_x000a_(مليون ريال) Quarter 2_x000a_ 2022_x000a_(Million Riyal)" dataDxfId="13"/>
    <tableColumn id="9" xr3:uid="{21CFE962-F259-43FE-8986-3B0E678F72ED}" name="الربع الثالث عام 2022م_x000a_(مليون ريال) Quarter 3_x000a_ 2022_x000a_(Million Riyal)" dataDxfId="12"/>
    <tableColumn id="11" xr3:uid="{0BDC84EC-8358-474C-8E60-837F4C77653D}" name="الربع الرابع عام 2022م_x000a_(مليون ريال) Quarter 4 _x000a_ 2022_x000a_(Million Riyal)" dataDxfId="11"/>
    <tableColumn id="10" xr3:uid="{83ECEEAF-E831-4CA4-A998-81C118BF009F}" name="الربع الأول عام 2023م_x000a_(مليون ريال) Quarter 1_x000a_ 2023_x000a_(Million Riyal)" dataDxfId="10"/>
    <tableColumn id="12" xr3:uid="{940D7896-2AAC-4DE6-B597-22D5F32967A2}" name="الربع الثاني عام 2023م_x000a_(مليون ريال) Quarter 2_x000a_ 2023_x000a_(Million Riyal)2" dataDxfId="9"/>
    <tableColumn id="13" xr3:uid="{A0C14050-8775-432D-8CB1-2E237F61FFCA}" name="الربع الثالث عام 2023م_x000a_(مليون ريال) Quarter 3_x000a_ 2023_x000a_(Million Riyal)" dataDxfId="8"/>
    <tableColumn id="14" xr3:uid="{9963D1AD-D5EE-4C06-9005-15715D5D96FA}" name="الربع الرابع عام 2023م_x000a_(مليون ريال) Quarter 4 _x000a_ 2023_x000a_(Million Riyal)" dataDxfId="7"/>
    <tableColumn id="15" xr3:uid="{8F9A772D-7B76-4605-A3FE-EF6E81D67632}" name="الربع الأول عام 2024م_x000a_(مليون ريال) Quarter 1 _x000a_ 2024_x000a_(Million Riyal)" dataDxfId="6"/>
    <tableColumn id="16" xr3:uid="{6DA3BFD4-D259-418F-AD0D-FB91079D1E7F}" name="الربع الثاني عام 2024م_x000a_(مليون ريال) Quarter 2_x000a_ 2024_x000a_(Million Riyal)" dataDxfId="5"/>
    <tableColumn id="17" xr3:uid="{14CE6EBB-0849-4726-8817-29612C4B21A9}" name="الربع الثالث عام 2024م_x000a_(مليون ريال) Quarter 3_x000a_ 2024_x000a_(Million Riyal)" dataDxfId="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84EA67C2-2DCC-4768-A83E-4A407EFB7479}" name="Table9896" displayName="Table9896" ref="B7:D22" totalsRowShown="0" headerRowBorderDxfId="3">
  <autoFilter ref="B7:D22" xr:uid="{BC4244A4-DE77-4BAA-8685-3A677585D63A}"/>
  <tableColumns count="3">
    <tableColumn id="1" xr3:uid="{4CA00567-B5B1-4AEA-BF9A-2F06A62CA9AF}" name="نهاية الفترة End of Period" dataDxfId="2"/>
    <tableColumn id="2" xr3:uid="{1E85C93E-4DD6-436B-A2E2-A49459D08550}" name="عدد طلبات تصريح تجربة التقنية المالية Number of Applications for FinTech Experimental Permit" dataDxfId="1"/>
    <tableColumn id="3" xr3:uid="{6A6E8749-D587-4EA3-B4AA-45EE6D3D8677}" name="عدد الشركات الحاصلة على تصريح تجربة التقنية المالية Number of Companies That Obtained FinTech Experimental Permit"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840F24DB-609B-40B1-9AE0-D345B03D0E5A}" name="Table99102" displayName="Table99102" ref="C11:AW16" totalsRowShown="0" headerRowDxfId="505" dataDxfId="504" tableBorderDxfId="503">
  <autoFilter ref="C11:AW16" xr:uid="{BE5D65E2-5460-4134-9884-FFE80180E86F}"/>
  <sortState xmlns:xlrd2="http://schemas.microsoft.com/office/spreadsheetml/2017/richdata2" ref="C12:AN16">
    <sortCondition descending="1" ref="AN11:AN16"/>
  </sortState>
  <tableColumns count="47">
    <tableColumn id="1" xr3:uid="{E7CC26D6-2613-485E-812B-3C286DEB3043}" name="#" dataDxfId="502"/>
    <tableColumn id="2" xr3:uid="{2CD3BF93-7EDE-443C-A018-0C5CCB3AF769}" name="مؤسسات السوق المالية Capital Market Institutions" dataDxfId="501"/>
    <tableColumn id="3" xr3:uid="{9B2C15A5-FA7E-456B-A571-5DEAB93DD672}" name="ذكر Male الربع الأول عام 2021م Quarter 1-2021 " dataDxfId="500"/>
    <tableColumn id="4" xr3:uid="{9E406222-2B5D-4BA7-A009-66F9C6086FD9}" name="أنثى Female الربع الأول عام 2021م Quarter 1-2021" dataDxfId="499"/>
    <tableColumn id="5" xr3:uid="{9BB68045-AAD2-45C9-9CEC-56157069CBA1}" name="نسبة السعودة  Saudization % الربع الأول عام 2021م Quarter 1-2021" dataDxfId="498" dataCellStyle="Percent"/>
    <tableColumn id="6" xr3:uid="{F3F58D1C-05B2-4D7D-ADD0-41689E0C5C22}" name="ذكر Male الربع الثاني عام 2021م Quarter 2-2021" dataDxfId="497"/>
    <tableColumn id="7" xr3:uid="{B638FB26-268D-4BDE-B719-43EAE936DDE6}" name="أنثى Female الربع الثاني عام 2021م Quarter 2-2021" dataDxfId="496"/>
    <tableColumn id="8" xr3:uid="{A2F6C32A-EF5F-487F-BB2C-68748CFDB1B1}" name="نسبة السعودة  Saudization % الربع الثاني عام 2021م Quarter 2-2021" dataDxfId="495" dataCellStyle="Percent"/>
    <tableColumn id="9" xr3:uid="{596B529F-954E-4B71-80A6-C018DA47D273}" name="ذكر Male الربع الثالث عام 2021م Quarter 3-2021" dataDxfId="494"/>
    <tableColumn id="10" xr3:uid="{36F5CDA6-AA6F-441C-AFEF-B1EED3FA3C00}" name="أنثى Female الربع الثالث عام 2021م Quarter 3-2021" dataDxfId="493"/>
    <tableColumn id="11" xr3:uid="{16F16DB1-01DD-465C-BA7A-8C53E1C1B288}" name="نسبة السعودة  Saudization % الربع الثالث عام 2021م Quarter 3-2021" dataDxfId="492" dataCellStyle="Percent"/>
    <tableColumn id="12" xr3:uid="{20E3A844-3D41-48A1-9010-EA423F152A21}" name="ذكر Male الربع الرابع عام 2021م Quarter 4-2021" dataDxfId="491"/>
    <tableColumn id="13" xr3:uid="{022B0E41-E1BD-4AEE-8C67-539CE5098A0A}" name="أنثى Female الربع الرابع عام 2021م Quarter 4-2021" dataDxfId="490"/>
    <tableColumn id="14" xr3:uid="{1BB6539B-A493-407F-82BB-8F9E27196F0A}" name="نسبة السعودة  Saudization % الربع الرابع عام 2021م Quarter 4-2021" dataDxfId="489" dataCellStyle="Percent"/>
    <tableColumn id="15" xr3:uid="{2576FFFD-332B-4E99-B65C-AF58C4DC14FB}" name="ذكر Male الربع الأول عام 2022م Quarter 1-2022" dataDxfId="488"/>
    <tableColumn id="16" xr3:uid="{AA32B5A1-9CD9-4FEC-A516-3BED8EC3A00B}" name="أنثى Female الربع الأول عام 2022م Quarter 1-2022" dataDxfId="487"/>
    <tableColumn id="17" xr3:uid="{9FF0744F-ECD4-4EF5-8B5F-67729C872EF5}" name="نسبة السعودة  Saudization % الربع الأول عام 2022م Quarter 1-2022" dataDxfId="486" dataCellStyle="Percent"/>
    <tableColumn id="18" xr3:uid="{A2EF215C-C2C2-44AC-8F0A-327A10844830}" name="ذكر Male الربع الثاني عام 2022م Quarter 2-2022" dataDxfId="485"/>
    <tableColumn id="19" xr3:uid="{E7ED1AF3-8CA2-47E3-814B-B9F35CF4CBEC}" name="أنثى Female الربع الثاني عام 2022م Quarter 2-2022" dataDxfId="484"/>
    <tableColumn id="20" xr3:uid="{584DD7DD-5D5D-4846-9F4C-53C6A31D516F}" name="نسبة السعودة  Saudization % الربع الثاني عام 2022م Quarter 2-2022" dataDxfId="483" dataCellStyle="Percent"/>
    <tableColumn id="21" xr3:uid="{7F0C5EC1-EF67-4941-87B7-6D81E7AE635B}" name="ذكر Male الربع الثالث عام 2022م Quarter 3-2022" dataDxfId="482"/>
    <tableColumn id="22" xr3:uid="{E26CE7EA-1914-42D7-BF8D-F2CBBFD72CC8}" name="أنثى Female الربع الثالث عام 2022م Quarter 3-2022" dataDxfId="481"/>
    <tableColumn id="23" xr3:uid="{55CF394B-F61A-4338-B77D-3E0C14A86EFB}" name="نسبة السعودة  Saudization % الربع الثالث عام 2022م Quarter 3-2022" dataDxfId="480" dataCellStyle="Percent"/>
    <tableColumn id="24" xr3:uid="{D29FA3E7-679C-46E6-B369-B3738629B11F}" name="ذكر Male الربع الرابع عام 2022م Quarter 4 -20222" dataDxfId="479"/>
    <tableColumn id="25" xr3:uid="{F9E386D4-09DE-4C8B-A402-6AA2CAF342E9}" name="أنثى Female الربع الرابع عام 2022م Quarter 4 -20222" dataDxfId="478"/>
    <tableColumn id="26" xr3:uid="{F684FDBD-816C-4B87-8FEB-99DB1815E6FB}" name="نسبة السعودة  Saudization % الربع الرابع  عام 2022م Quarter 4-2022 " dataDxfId="477" dataCellStyle="Percent"/>
    <tableColumn id="27" xr3:uid="{B281C9D2-48BC-49F1-B535-673648C16453}" name="ذكر Male الربع الأول عام 2023م Quarter 1-2023" dataDxfId="476"/>
    <tableColumn id="28" xr3:uid="{834E2B33-D5DB-46CF-98D4-7DB06A138C62}" name="أنثى Female الربع الأول عام 2023م Quarter 1-2023" dataDxfId="475"/>
    <tableColumn id="29" xr3:uid="{6F5AA9A7-4EE8-4A72-A23D-9DF722F9DA69}" name="نسبة السعودة  Saudization % الربع الأول عام 2023م Quarter 1-2023" dataDxfId="474" dataCellStyle="Percent"/>
    <tableColumn id="30" xr3:uid="{A0000BBB-E624-4E3A-AD2F-2E8217221973}" name="ذكر Maleالربع الثاني عام 2023م Quarter 2-2023" dataDxfId="473"/>
    <tableColumn id="31" xr3:uid="{75FFED9E-1323-4466-83FC-1019CF7DD521}" name="أنثى Female الربع الثاني عام 2023م Quarter 2-2023" dataDxfId="472"/>
    <tableColumn id="32" xr3:uid="{EB1CDEC0-63D5-4AD8-B1BB-27471FBE0D5A}" name="نسبة السعودة  Saudization % الربع الثاني عام 2023م Quarter 2-2023" dataDxfId="471" dataCellStyle="Percent"/>
    <tableColumn id="33" xr3:uid="{9A23DE5D-EF13-4484-9D78-C248F727F0FA}" name="ذكر Maleالربع الثالث عام 2023م Quarter 3-2023" dataDxfId="470"/>
    <tableColumn id="34" xr3:uid="{24134B51-8A29-4B04-8A50-27ECDCBF22A8}" name="أنثى Female الربع الثالث عام 2023م Quarter 3-2023" dataDxfId="469"/>
    <tableColumn id="35" xr3:uid="{2B0E07CB-890B-4871-B71F-1D395AFF6885}" name="نسبة السعودة  Saudization % الربع الثالث عام 2023م Quarter 3-2023" dataDxfId="468" dataCellStyle="Percent"/>
    <tableColumn id="36" xr3:uid="{76E426B1-DBC2-4CDB-9B43-0DCBE90182C6}" name="ذكر Male الربع الرابع عام 2023م Quarter 4 -2023" dataDxfId="467"/>
    <tableColumn id="37" xr3:uid="{BF47BBA7-9531-4CFA-AC39-B01BF0A32903}" name="أنثى Female الربع الرابع عام 2023م Quarter 4 -2023" dataDxfId="466"/>
    <tableColumn id="38" xr3:uid="{C8740A5D-80F0-476F-9AFA-525D63E448CE}" name="نسبة السعودة  Saudization % الربع الرابع  عام 2023م Quarter 4-2023" dataDxfId="465" dataCellStyle="Percent"/>
    <tableColumn id="39" xr3:uid="{9FE62D09-87EB-4D44-9BF2-7F3F16EBFC51}" name="ذكر Male الربع الأول عام 2024م Quarter 1 -2024" dataDxfId="464"/>
    <tableColumn id="40" xr3:uid="{B9AE9BD4-479C-4315-8CD5-DAF4467B855F}" name="أنثى Female الربع الأول عام 2024م Quarter 1 -2024" dataDxfId="463"/>
    <tableColumn id="41" xr3:uid="{623BC0CA-2FF4-45DE-BAFF-CCFF6DA5F9A2}" name="نسبة السعودة  Saudization % _x000a_الربع الأول عام 2024م_x000a_ Quarter 1-2024" dataDxfId="462" dataCellStyle="Percent"/>
    <tableColumn id="42" xr3:uid="{F840C912-713D-48B1-8E50-E632A94909E4}" name="ذكر Male الربع الثاني عام 2024م Quarter 2 -2024" dataDxfId="461"/>
    <tableColumn id="43" xr3:uid="{C305E8B3-41C0-4361-8CC9-C20F6BF5BF2C}" name="أنثى Female الربع الثاني عام 2024م Quarter 2 -2024" dataDxfId="460"/>
    <tableColumn id="44" xr3:uid="{339AC2D5-B15F-41BB-8307-473733EF319C}" name="نسبة السعودة  Saudization % _x000a_الربع الثاني عام 2024م_x000a_ Quarter 2-2024" dataDxfId="459" dataCellStyle="Percent"/>
    <tableColumn id="45" xr3:uid="{58005BFF-A09F-41E9-8878-1DE5E8A8741B}" name="ذكر Male الربع الثالث عام 2024م Quarter 3 -2024" dataDxfId="458"/>
    <tableColumn id="46" xr3:uid="{D652E6A4-14A2-454A-93EA-5E3D13BD6466}" name="أنثى Female الربع الثالث عام 2024م Quarter 3 -2024" dataDxfId="457"/>
    <tableColumn id="47" xr3:uid="{5BB1E99E-D1C3-4379-81F1-F006A49E0826}" name="نسبة السعودة  Saudization % _x000a_الربع الثالث عام 2024م_x000a_ Quarter 3-2024" dataDxfId="456"/>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802616FC-5647-4367-BAF3-705B85C05720}" name="Table89103" displayName="Table89103" ref="C12:AT15" totalsRowShown="0" headerRowDxfId="455" dataDxfId="454" tableBorderDxfId="453">
  <autoFilter ref="C12:AT15" xr:uid="{65F1AEA8-D14A-4306-8B47-C8101AF8EEE6}"/>
  <tableColumns count="44">
    <tableColumn id="1" xr3:uid="{67510666-2512-4B25-9A35-B3E16D146CCB}" name="#" dataDxfId="452"/>
    <tableColumn id="2" xr3:uid="{261F3E80-561B-436E-801A-0BC2D9634A5A}" name="اسم مؤسسة البنية الأساسية للسوق _x000a_ Market Infrastructure Institution" dataDxfId="451"/>
    <tableColumn id="3" xr3:uid="{69AEBC78-B1F6-4B81-B92E-3752E2FE9A42}" name="ذكر Male الربع الثاني عام 2021م Quarter 2-2021" dataDxfId="450"/>
    <tableColumn id="4" xr3:uid="{842F4EB8-329B-4B39-969E-5A23DD3BA47E}" name="أنثى Female الربع الثاني عام 2021م Quarter 2-2021" dataDxfId="449"/>
    <tableColumn id="5" xr3:uid="{6279C3D5-E707-4A12-AD08-14AD9B2095AE}" name="نسبة السعودة  Saudization % الربع الثاني عام 2021م Quarter 2-2021" dataDxfId="448" dataCellStyle="Percent"/>
    <tableColumn id="6" xr3:uid="{9ABB767A-AB6E-4542-BA95-2D3D09444B48}" name="ذكر Male الربع الثالث عام 2021م Quarter 3-2021" dataDxfId="447"/>
    <tableColumn id="7" xr3:uid="{159C7ED7-98E2-46AD-BD0F-5C0B0DBC43DA}" name="أنثى Female الربع الثالث عام 2021م Quarter 3-2021" dataDxfId="446"/>
    <tableColumn id="8" xr3:uid="{40A3B2DF-4488-4D3A-9946-B4C98DD18311}" name="نسبة السعودة  Saudization % الربع الثالث عام 2021م Quarter 3-2021" dataDxfId="445" dataCellStyle="Percent"/>
    <tableColumn id="9" xr3:uid="{518861CC-64F2-4A4B-AF08-6375BCDEB54D}" name="ذكر Male الربع الرابع عام 2021م Quarter 4-2021" dataDxfId="444"/>
    <tableColumn id="10" xr3:uid="{F767C39B-5811-468C-8ED7-DF13E8C1B44A}" name="أنثى Female الربع الرابع عام 2021م Quarter 4-2021" dataDxfId="443"/>
    <tableColumn id="11" xr3:uid="{52849E06-B7BE-4670-A828-4670274B0A64}" name="نسبة السعودة  Saudization % الربع الرابع عام 2021م Quarter 4-2021" dataDxfId="442"/>
    <tableColumn id="12" xr3:uid="{DBFF8AB6-2AA9-4926-B61D-1E1410A4BFCA}" name="ذكر Male الربع الأول عام 2022م Quarter 1-2022" dataDxfId="441"/>
    <tableColumn id="13" xr3:uid="{25046A65-45EB-485B-BA78-670FE9A958C1}" name="أنثى Female الربع الأول عام 2022م Quarter 1-2022" dataDxfId="440"/>
    <tableColumn id="14" xr3:uid="{B8C66A71-2CFC-4AD7-A8FF-0AF75263BDA6}" name="نسبة السعودة  Saudization % الربع الأول عام 2022م Quarter 1-2022" dataDxfId="439"/>
    <tableColumn id="15" xr3:uid="{FD147175-FE22-44B3-959F-76C0BEDFB28E}" name="ذكر Male الربع الثاني عام 2022م Quarter 2-2022" dataDxfId="438"/>
    <tableColumn id="16" xr3:uid="{24A77D6D-149F-472E-9995-606FBCBBA4C6}" name="أنثى Female الربع الثاني عام 2022م Quarter 2-2022" dataDxfId="437"/>
    <tableColumn id="17" xr3:uid="{6A877929-3A6C-4391-909B-44A829DE6156}" name="نسبة السعودة  Saudization % الربع الثاني عام 2022م Quarter 2-2022" dataDxfId="436"/>
    <tableColumn id="18" xr3:uid="{5A8D5C7C-4A87-41F0-9E99-F963F5A3E14F}" name="ذكر Male الربع الثالث عام 2022م Quarter 3-2022" dataDxfId="435"/>
    <tableColumn id="19" xr3:uid="{C9A3EC62-4D86-4890-9354-E42EE6061DC5}" name="أنثى Female الربع الثالث عام 2022م Quarter 3-2022" dataDxfId="434"/>
    <tableColumn id="20" xr3:uid="{3661C168-3998-4160-9684-ECF04FAE7855}" name="نسبة السعودة  Saudization % الربع الثالث عام 2022م Quarter 3-2022" dataDxfId="433"/>
    <tableColumn id="21" xr3:uid="{7A419419-1273-4916-815C-53D4C8EE21D3}" name="ذكر Male الربع الرابع عام 2022م Quarter 4 -20222" dataDxfId="432"/>
    <tableColumn id="22" xr3:uid="{D2ED753F-683F-4F2D-863F-3BACBED59E49}" name="أنثى Female الربع الرابع عام 2022م Quarter 4 -20222" dataDxfId="431"/>
    <tableColumn id="23" xr3:uid="{23F7E1F8-B5AE-4796-BD85-590FDEFAF651}" name="نسبة السعودة  Saudization % الربع الرابع  عام 2022م Quarter 4-2022 " dataDxfId="430"/>
    <tableColumn id="24" xr3:uid="{FD3267CE-35C4-44D2-BDD2-8D3C2D555BA3}" name="ذكر Male الربع الأول عام 2023م Quarter 1 -2023" dataDxfId="429"/>
    <tableColumn id="25" xr3:uid="{3D58A4BA-4EDE-46DD-B30C-A91A11BF5094}" name="أنثى Femaleالربع الأول عام 2023م Quarter 1 -2023" dataDxfId="428"/>
    <tableColumn id="26" xr3:uid="{1B29AE3A-29DE-4732-B8F8-335C6CC1AEDD}" name="نسبة السعودة  Saudization % الربع الأول عام 2023م Quarter 1 -2023" dataDxfId="427"/>
    <tableColumn id="27" xr3:uid="{1F702B44-3D7C-4EA0-9898-005868B88387}" name="ذكر Male الربع الثاني عام 2023م Quarter 2 -2023" dataDxfId="426"/>
    <tableColumn id="28" xr3:uid="{1238A900-C68B-42EE-9202-CAA816E36D62}" name="أنثى Female الربع الثاني عام 2023م Quarter 2 -2023" dataDxfId="425"/>
    <tableColumn id="29" xr3:uid="{932B7119-CEA7-45FB-8721-28D6D0241BAA}" name="نسبة السعودة  Saudization % الربع الثاني عام 2023م Quarter 2 -2023" dataDxfId="424" dataCellStyle="Percent"/>
    <tableColumn id="30" xr3:uid="{A3FBD821-2F0F-443A-A772-53499085FB94}" name="ذكر Male الربع الثالث عام 2023م Quarter 3 -2023" dataDxfId="423"/>
    <tableColumn id="31" xr3:uid="{245060FB-74B8-45B5-AD70-9930E77ADB41}" name="أنثى Female الربع الثالث عام 2023م Quarter 3 -2023" dataDxfId="422"/>
    <tableColumn id="32" xr3:uid="{F7A4B180-9E90-49E0-AECE-C93612D3C5BB}" name="نسبة السعودة  Saudization % الربع الثالث عام 2023م Quarter 3 -2023" dataDxfId="421" dataCellStyle="Percent"/>
    <tableColumn id="33" xr3:uid="{B138FA2C-1852-446C-A869-766E71045055}" name="ذكر Male الربع الرابع عام 2023م Quarter 4 -2023" dataDxfId="420"/>
    <tableColumn id="34" xr3:uid="{6D6B6D16-57FC-42B3-98B0-F0C52A49DBF1}" name="أنثى Female الربع الرابع عام 2023م Quarter 4 -2023" dataDxfId="419"/>
    <tableColumn id="35" xr3:uid="{293F04A2-C47C-4765-8597-30380FA3487C}" name="نسبة السعودة  Saudization % الربع الرابع  عام 2023م Quarter 4-2023" dataDxfId="418"/>
    <tableColumn id="36" xr3:uid="{A809FC36-E330-47F7-853C-509BBC843E8D}" name="ذكر Male الربع الأول عام 2024م Quarter 1 -2024" dataDxfId="417"/>
    <tableColumn id="37" xr3:uid="{5A7D2AB1-DE8F-4A94-93E4-CC0994B2F545}" name="أنثى Female الربع الأول عام 2024م Quarter 1 -2024" dataDxfId="416"/>
    <tableColumn id="38" xr3:uid="{8E025F5C-E1DC-4A9A-B153-E59E9493279A}" name="نسبة السعودة  Saudization % الربع الأول  عام 2024م Quarter 1-2024" dataDxfId="415"/>
    <tableColumn id="39" xr3:uid="{1E18AC73-3A9C-427A-870D-743145FDB524}" name="ذكر Male الربع الثاني عام 2024م Quarter 2 -2024" dataDxfId="414"/>
    <tableColumn id="40" xr3:uid="{124C774E-52FC-4AF4-A1C7-026426F5AEAC}" name="أنثى Female الربع الثاني عام 2024م Quarter 2 -2024" dataDxfId="413"/>
    <tableColumn id="41" xr3:uid="{1C3894F1-E017-4DE4-A261-7310257DD8D4}" name="نسبة السعودة  Saudization % _x000a_الربع الثاني عام 2024م_x000a_ Quarter 1-2024" dataDxfId="412" dataCellStyle="Percent"/>
    <tableColumn id="42" xr3:uid="{03398ED1-4366-48AF-9454-EA3B7622B091}" name="ذكر Male الربع الثالث عام 2024م Quarter 3 -2024" dataDxfId="411"/>
    <tableColumn id="43" xr3:uid="{CE430DE8-7F1D-4CB7-8F1B-CD381456F106}" name="أنثى Female الربع الثالث عام 2024م Quarter 3 -2024" dataDxfId="410"/>
    <tableColumn id="44" xr3:uid="{E1A5D123-D2FF-4C20-9481-0399FA97A794}" name="نسبة السعودة  Saudization % _x000a_الربع الثالث عام 2024م_x000a_ Quarter 3-2024" dataDxfId="409" dataCellStyle="Percen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A70379CB-4F19-4D54-99FA-39806854A4EF}" name="Table9090" displayName="Table9090" ref="C11:AW48" totalsRowShown="0" headerRowDxfId="408" dataDxfId="407" tableBorderDxfId="406">
  <autoFilter ref="C11:AW48" xr:uid="{82B2366F-8032-4500-96E6-24820A4F1B2F}"/>
  <sortState xmlns:xlrd2="http://schemas.microsoft.com/office/spreadsheetml/2017/richdata2" ref="C12:AW48">
    <sortCondition descending="1" ref="AW11:AW48"/>
  </sortState>
  <tableColumns count="47">
    <tableColumn id="1" xr3:uid="{86ABDF9C-A883-4F56-B55D-16CA3C299C58}" name="#" dataDxfId="405"/>
    <tableColumn id="2" xr3:uid="{82B2ACCF-6E5C-437F-A6CC-085783E17D14}" name="اسم شركة التقنية المالية_x000a_ Fintech company" dataDxfId="404"/>
    <tableColumn id="3" xr3:uid="{56525255-B8A8-4ACE-B139-6AD2523FDE1B}" name="ذكر Male الربع الأول عام 2021م Quarter 1-2021 " dataDxfId="403"/>
    <tableColumn id="4" xr3:uid="{33FB1A86-610D-4267-85B9-2F4784C016BA}" name="أنثى Female الربع الأول عام 2021م Quarter 1-2021" dataDxfId="402"/>
    <tableColumn id="5" xr3:uid="{50B97C49-8FE8-4742-AEDF-12AE04E29068}" name="نسبة السعودة  Saudization % الربع الأول عام 2021م Quarter 1-2021" dataDxfId="401" dataCellStyle="Percent"/>
    <tableColumn id="6" xr3:uid="{DD291210-8A6A-4972-97D6-79E9CF782411}" name="ذكر Male الربع الثاني عام 2021م Quarter 2-2021" dataDxfId="400"/>
    <tableColumn id="7" xr3:uid="{A52F1669-5770-45A5-BC89-02DDB96DA4DF}" name="أنثى Female الربع الثاني عام 2021م Quarter 2-2021" dataDxfId="399"/>
    <tableColumn id="8" xr3:uid="{ECD76502-EE38-4B10-9C85-3C787EE0F2AB}" name="نسبة السعودة  Saudization % الربع الثاني عام 2021م Quarter 2-2021" dataDxfId="398" dataCellStyle="Percent"/>
    <tableColumn id="9" xr3:uid="{1B648F6B-9483-4243-86C3-7BC9B8BD111A}" name="ذكر Male الربع الثالث عام 2021م Quarter 3-2021" dataDxfId="397"/>
    <tableColumn id="10" xr3:uid="{6BD09113-4531-45BC-B33C-860093214F2E}" name="أنثى Female الربع الثالث عام 2021م Quarter 3-2021" dataDxfId="396"/>
    <tableColumn id="11" xr3:uid="{3244F196-CB20-49E8-81FC-CAB9B1549515}" name="نسبة السعودة  Saudization % الربع الثالث عام 2021م Quarter 3-2021" dataDxfId="395" dataCellStyle="Percent"/>
    <tableColumn id="12" xr3:uid="{F31C2EA5-B9DE-46DF-8417-029383715CFD}" name="ذكر Male الربع الرابع عام 2021م Quarter 4-2021" dataDxfId="394"/>
    <tableColumn id="13" xr3:uid="{5A9F3892-3ADF-474A-A0C7-83D757A594AF}" name="أنثى Female الربع الرابع عام 2021م Quarter 4-2021" dataDxfId="393"/>
    <tableColumn id="14" xr3:uid="{21E12852-D398-4A13-86CD-39888A229309}" name="نسبة السعودة  Saudization % الربع الرابع عام 2021م Quarter 4-2021" dataDxfId="392" dataCellStyle="Percent"/>
    <tableColumn id="15" xr3:uid="{145F8427-621B-450C-B7DB-460D039E23AE}" name="ذكر Male الربع الأول عام 2022م Quarter 1-2022" dataDxfId="391"/>
    <tableColumn id="16" xr3:uid="{484BA00C-265D-412C-8086-045C4450759F}" name="أنثى Female الربع الأول عام 2022م Quarter 1-2022" dataDxfId="390"/>
    <tableColumn id="17" xr3:uid="{AE8E48B1-0EA3-45F2-BF69-4CC8E268C313}" name="نسبة السعودة  Saudization % الربع الأول عام 2022م Quarter 1-2022" dataDxfId="389"/>
    <tableColumn id="18" xr3:uid="{D473D115-9CCF-4CB4-8E69-045ECC35475D}" name="ذكر Male الربع الثاني عام 2022م Quarter 2-2022" dataDxfId="388"/>
    <tableColumn id="19" xr3:uid="{382A5BC5-8ED2-43B7-A507-FA86FA7089B3}" name="أنثى Female الربع الثاني عام 2022م Quarter 2-2022" dataDxfId="387"/>
    <tableColumn id="20" xr3:uid="{5E01D944-9C18-4DB8-AD64-4D23E8AB2E0D}" name="نسبة السعودة  Saudization % الربع الثاني عام 2022م Quarter 2-2022" dataDxfId="386" dataCellStyle="Percent"/>
    <tableColumn id="21" xr3:uid="{6DD80D97-1480-4CC8-BA83-F450B9D68FC0}" name="ذكر Male الربع الثالث عام 2022م Quarter 3-2022" dataDxfId="385"/>
    <tableColumn id="22" xr3:uid="{3B5B8531-4CB7-4444-ADD2-1FC40D19D3B7}" name="أنثى Female الربع الثالث عام 2022م Quarter 3-2022" dataDxfId="384"/>
    <tableColumn id="23" xr3:uid="{A625BD1E-2A6C-44C0-AA0F-53F7E54C6174}" name="نسبة السعودة  Saudization % الربع الثالث عام 2022م Quarter 3-2022" dataDxfId="383" dataCellStyle="Percent"/>
    <tableColumn id="24" xr3:uid="{582E05F0-82F9-4DA6-8954-E8260521B5D8}" name="ذكر Male الربع الرابع عام 2022م Quarter 4 -20222" dataDxfId="382"/>
    <tableColumn id="25" xr3:uid="{EDD4ED91-74B2-4749-BA4A-A4F964C841CA}" name="أنثى Female الربع الرابع عام 2022م Quarter 4 -20222" dataDxfId="381"/>
    <tableColumn id="26" xr3:uid="{864B66EF-7CF9-4D5C-9621-3C9ED034C36B}" name="نسبة السعودة  Saudization % الربع الرابع  عام 2022م Quarter 4-2022 " dataDxfId="380"/>
    <tableColumn id="27" xr3:uid="{E5A5F62A-1E1A-4DA1-B8A6-B4A18B776B9C}" name="ذكر Male الربع الأول عام 2023م Quarter 1-2023" dataDxfId="379"/>
    <tableColumn id="28" xr3:uid="{8F83CD56-247B-4E3F-A783-D55E51968DCE}" name="أنثى Female الربع الأول عام 2023م Quarter 1-2023" dataDxfId="378"/>
    <tableColumn id="29" xr3:uid="{BB2F1A99-56F7-4849-A2F6-532C05649794}" name="نسبة السعودة  Saudization % الربع الأول عام2023م Quarter 1-2023" dataDxfId="377" dataCellStyle="Percent"/>
    <tableColumn id="30" xr3:uid="{2FE014A9-7EA4-49E3-85B2-5010B56E4AE5}" name="ذكر Male الربع الثاني عام 2023م Quarter 2-2023" dataDxfId="376"/>
    <tableColumn id="31" xr3:uid="{2676EB97-CB5E-451F-B7D0-36896D7893D3}" name="أنثى Female الربع الثاني عام 2023م Quarter2-2023" dataDxfId="375"/>
    <tableColumn id="32" xr3:uid="{E85B5E64-50A0-460D-BF48-F5071338A60B}" name="نسبة السعودة  Saudization % الربع الثاني عام2023م Quarter 2-2023" dataDxfId="374" dataCellStyle="Percent"/>
    <tableColumn id="33" xr3:uid="{F7D58BCB-6D5D-4D7E-8985-B898248DD809}" name="ذكر Male الربع الثالث عام 2023م Quarter 3-2023" dataDxfId="373"/>
    <tableColumn id="34" xr3:uid="{89B67357-F6D4-4D59-946E-51A4BDF516CF}" name="أنثى Female الربع الثالث عام 2023م Quarter 3-20233" dataDxfId="372"/>
    <tableColumn id="35" xr3:uid="{7C192818-7654-41E8-B42C-ED559775E2E8}" name="نسبة السعودة  Saudization % الربع الثالث عام2023م Quarter 3-2023" dataDxfId="371" dataCellStyle="Percent"/>
    <tableColumn id="36" xr3:uid="{A81AF559-80E8-4F13-A749-6FC1E41225B3}" name="ذكر Male الربع الرابع عام 2023م Quarter 4 -2023" dataDxfId="370"/>
    <tableColumn id="37" xr3:uid="{8F1DBBCB-36E2-4739-8D3C-8536747A4C1E}" name="أنثى Female الربع الرابع عام 2023م Quarter 4 -2023" dataDxfId="369"/>
    <tableColumn id="38" xr3:uid="{60569CA3-EC54-45A7-84EA-63A6D4DCC1A2}" name="نسبة السعودة  Saudization % الربع الرابع  عام 2023م Quarter 4-2023" dataDxfId="368" dataCellStyle="Percent"/>
    <tableColumn id="39" xr3:uid="{588299F8-D2F5-4128-8801-165C50F51A4B}" name="ذكر Male الربع الأول عام 2024م Quarter 1 -2024" dataDxfId="367"/>
    <tableColumn id="40" xr3:uid="{A36532BC-432F-4944-AA1D-58C44009241F}" name="أنثى Female الربع الأول عام 2024م Quarter 1 -2024" dataDxfId="366"/>
    <tableColumn id="41" xr3:uid="{DE4D16E9-D9CC-438B-9CAD-84C049D2F204}" name="نسبة السعودة  Saudization % الربع الأول  عام 2024م Quarter 1-2024" dataDxfId="365" dataCellStyle="Percent"/>
    <tableColumn id="42" xr3:uid="{BC3F9C24-AB55-4A47-8199-A6D5515CF522}" name="ذكر Male الربع الثاني عام 2024م Quarter 2 -2024" dataDxfId="364"/>
    <tableColumn id="43" xr3:uid="{CFC99B70-0DFD-4A2F-80C1-2D03E02E85B4}" name="أنثى Female الربع الثاني عام 2024م Quarter 2 -2024" dataDxfId="363"/>
    <tableColumn id="44" xr3:uid="{6D245EFE-23B9-4B49-8125-E3A17934CE58}" name="نسبة السعودة  Saudization % _x000a_الربع الثاني عام 2024م_x000a_ Quarter 1-2024" dataDxfId="362" dataCellStyle="Percent"/>
    <tableColumn id="45" xr3:uid="{CB05D8EE-EBAC-49D6-828D-85002A5EA450}" name="ذكر Male الربع الثالث عام 2024م Quarter 3 -2024" dataDxfId="361"/>
    <tableColumn id="46" xr3:uid="{EEF3DBE2-ADB3-43B2-8135-A04B411D89CC}" name="أنثى Female الربع الثالث عام 2024م Quarter 3 -2024" dataDxfId="360"/>
    <tableColumn id="47" xr3:uid="{B0D10D03-6E22-4586-91E6-5F07DF59DE3A}" name="نسبة السعودة  Saudization % _x000a_الربع الثالث عام 2024م_x000a_ Quarter 3-2024" dataDxfId="359"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FD04A392-6D78-4C80-8BB4-BDB4BE67DD75}" name="Table86104" displayName="Table86104" ref="C11:AF102" totalsRowShown="0" headerRowDxfId="358" dataDxfId="357">
  <autoFilter ref="C11:AF102" xr:uid="{318CF8A0-67E9-4DC7-AD35-B9878318C589}"/>
  <sortState xmlns:xlrd2="http://schemas.microsoft.com/office/spreadsheetml/2017/richdata2" ref="C12:AF96">
    <sortCondition descending="1" ref="AF11:AF96"/>
  </sortState>
  <tableColumns count="30">
    <tableColumn id="1" xr3:uid="{7F742004-DBB1-43A2-9710-DC24110B7D35}" name="#" dataDxfId="356"/>
    <tableColumn id="3" xr3:uid="{B98E5E14-262F-482C-B093-BB1A82ACC6EA}" name="مؤسسات السوق المالية Capital Market Institutions" dataDxfId="355"/>
    <tableColumn id="4" xr3:uid="{C5B97EF4-14AA-40AC-97F2-B2C65F2BAC19}" name="الربع الرابع عام  2017م Quarter 4 _x000a_ 2017" dataDxfId="354"/>
    <tableColumn id="5" xr3:uid="{16ED764F-43E8-43FC-904B-38D15A236443}" name="الربع الأول عام  2018م Quarter 1 _x000a_ 2018" dataDxfId="353"/>
    <tableColumn id="6" xr3:uid="{584A2129-E752-4B28-AFF2-7515AE2AFE99}" name="الربع الثاني عام  2018م Quarter 2 _x000a_ 2018" dataDxfId="352"/>
    <tableColumn id="7" xr3:uid="{0CBE7A19-1A97-43DD-847C-AD4E9820B35A}" name="الربع الثالث عام  2018م Quarter 3 _x000a_ 2018" dataDxfId="351"/>
    <tableColumn id="8" xr3:uid="{9B68AF38-55AA-453C-BE75-5A5C82CE75FB}" name="الربع الرابع عام 2018م Quarter 4 _x000a_ 2018" dataDxfId="350"/>
    <tableColumn id="9" xr3:uid="{7C19EF4F-8F6A-4839-9DC8-6500963B59C7}" name="الربع الأول عام 2019م Quarter 1 _x000a_ 2019" dataDxfId="349"/>
    <tableColumn id="10" xr3:uid="{55BC99A7-A0E1-4BBE-89D9-CCD0DA8944A0}" name="الربع الثاني عام 2019م Quarter 2_x000a_ 2019" dataDxfId="348"/>
    <tableColumn id="11" xr3:uid="{3450ECD5-3DD0-4DFE-A755-C327B9DD3D76}" name="الربع الثالث عام 2019م Quarter 3_x000a_ 2019" dataDxfId="347"/>
    <tableColumn id="12" xr3:uid="{3C08F4EF-5192-4901-90B8-43DC5CD2821C}" name="الربع الرابع عام 2019م Quarter 4_x000a_ 2019" dataDxfId="346"/>
    <tableColumn id="13" xr3:uid="{11786F46-DB9A-408B-964C-524CABF122EF}" name="الربع الأول عام 2020م Quarter 1 _x000a_ 2020" dataDxfId="345"/>
    <tableColumn id="14" xr3:uid="{10A36052-DE92-4D43-8349-BC1E1857AE5A}" name="الربع الثاني عام 2020م Quarter 2 _x000a_ 2020" dataDxfId="344"/>
    <tableColumn id="15" xr3:uid="{D7613FBA-3394-4DA2-807A-26D27DF7C3C4}" name="الربع الثالث عام 2020م Quarter 3 _x000a_ 2020" dataDxfId="343"/>
    <tableColumn id="16" xr3:uid="{36957D73-BF42-4076-915B-14AE9FDED66C}" name="الربع الرابع عام 2020م Quarter 4 _x000a_ 2020" dataDxfId="342"/>
    <tableColumn id="17" xr3:uid="{BC118CA2-7F5D-4FE1-A1A8-8FCB6E130C93}" name="الربع الأول عام 2021م Quarter 1 _x000a_ 2021" dataDxfId="341"/>
    <tableColumn id="18" xr3:uid="{BA1566A3-F3D3-4668-B80A-CD15150273F1}" name="الربع الثاني عام 2021م Quarter 2 _x000a_ 2021" dataDxfId="340"/>
    <tableColumn id="19" xr3:uid="{EB98C982-BA51-4A21-B7EE-FF8BE58CCC1B}" name="الربع الثالث عام 2021م Quarter 3 _x000a_ 2021" dataDxfId="339"/>
    <tableColumn id="20" xr3:uid="{7272CA36-4440-43EE-9A27-9D5A148CA9D8}" name="الربع الرابع عام 2021م Quarter 4_x000a_ 2021" dataDxfId="338"/>
    <tableColumn id="21" xr3:uid="{4B06E070-1436-4F0A-A352-AE7C47D23538}" name="الربع الأول عام 2022م Quarter 1_x000a_ 2022" dataDxfId="337"/>
    <tableColumn id="22" xr3:uid="{5136A719-660F-4E35-BB1B-E005C1DE2C52}" name="الربع الثاني عام 2022م Quarter 2 _x000a_ 2022" dataDxfId="336"/>
    <tableColumn id="23" xr3:uid="{DBB4CB6A-E27C-4BD1-A8F1-DC0C6DB7B7E7}" name="الربع الثالث عام 2022م Quarter 3 _x000a_ 2022" dataDxfId="335"/>
    <tableColumn id="24" xr3:uid="{A8C526C4-2E10-4814-AF11-FAF0EE8B1BF3}" name="الربع الرابع عام  2022م_x000a_Quarter 4 2022" dataDxfId="334"/>
    <tableColumn id="2" xr3:uid="{31957830-9764-4CAF-A4B2-AA64B324540A}" name="الربع الأول عام 2023م Quarter 1_x000a_ 2023" dataDxfId="333"/>
    <tableColumn id="25" xr3:uid="{CD44D9E9-900E-42E8-96F1-9D6F73C4E8BD}" name="الربع الثاني عام 2023م Quarter 2_x000a_ 2023*" dataDxfId="332"/>
    <tableColumn id="26" xr3:uid="{D3C16841-5701-43A7-8C3C-77A3EF4E2D90}" name="الربع الثالث عام 2023م Quarter 3_x000a_2023" dataDxfId="331"/>
    <tableColumn id="27" xr3:uid="{9FCF5FDF-75D6-4D79-8565-2B7E4AA0D102}" name="الربع الرابع عام  2023م_x000a_Quarter 4 2023" dataDxfId="330"/>
    <tableColumn id="28" xr3:uid="{AF8953B1-D391-42DE-B616-7E16C51FFC86}" name="الربع الأول عام  2024م_x000a_Quarter 1 2024" dataDxfId="329"/>
    <tableColumn id="29" xr3:uid="{BE54806C-F6D4-44BE-BE39-1B8455D91F00}" name="الربع الثاني عام  2024م_x000a_Quarter 2 2024" dataDxfId="328"/>
    <tableColumn id="30" xr3:uid="{0428B739-6E7F-48F1-8F23-05423C32653F}" name="الربع الثالث عام 2024م Quarter 3_x000a_2024" dataDxfId="327" dataCellStyle="Percent"/>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2C74611E-0A1C-48CE-8068-6DB0C7D5E137}" name="Table9187" displayName="Table9187" ref="B11:CI46" totalsRowShown="0" headerRowDxfId="326" dataDxfId="325" tableBorderDxfId="324">
  <autoFilter ref="B11:CI46" xr:uid="{EB954F90-A413-4369-B473-FFB6E266E718}"/>
  <sortState xmlns:xlrd2="http://schemas.microsoft.com/office/spreadsheetml/2017/richdata2" ref="B12:CI44">
    <sortCondition descending="1" ref="CI11:CI44"/>
  </sortState>
  <tableColumns count="86">
    <tableColumn id="1" xr3:uid="{BDF80512-E789-4B33-99D0-1FC80B582A1D}" name="#" dataDxfId="323"/>
    <tableColumn id="2" xr3:uid="{7810D954-95AE-4D40-940B-226EE4C296BF}" name="مؤسسات السوق المالية Capital Market Institutions" dataDxfId="322"/>
    <tableColumn id="3" xr3:uid="{C751F29A-5413-4F56-B2F3-C0FF12BEFB91}" name="الربع الرابع عام  2017م_x000a_Quarter 4  2017 السوق الرئيسية_x000a_(TASI)" dataDxfId="321"/>
    <tableColumn id="4" xr3:uid="{671B3389-B2FA-44B4-9AF2-07D0CCD3084D}" name="الربع الرابع عام  2017م_x000a_Quarter 4  2018 السوق الموازية_x000a_(NOMU)" dataDxfId="320"/>
    <tableColumn id="5" xr3:uid="{A8760EFA-2352-421E-B89C-4D28D4A6E8E0}" name="الربع الرابع عام  2017م_x000a_Quarter 4  2019 الإجمالي_x000a_(مليون ريال)_x000a_TOTAL_x000a_(Million Riyal)" dataDxfId="319"/>
    <tableColumn id="6" xr3:uid="{50840236-AE6C-45C0-BC74-C53B53DCFE40}" name="الربع الأول عام  2018م_x000a_Quarter 1  2018 السوق الرئيسية_x000a_(TASI)"/>
    <tableColumn id="7" xr3:uid="{AE89455A-D053-4020-A9D0-895A84642424}" name="الربع الأول عام  2018م_x000a_Quarter 1  2019 السوق الموازية_x000a_(NOMU)" dataDxfId="318"/>
    <tableColumn id="8" xr3:uid="{E350AB39-EDC4-471E-98C6-F8F0229A3200}" name="الربع الأول عام  2018م_x000a_Quarter 1  2020 الإجمالي_x000a_(مليون ريال)_x000a_TOTAL_x000a_(Million Riyal)" dataDxfId="317"/>
    <tableColumn id="9" xr3:uid="{ED213AB2-39A1-4E57-863E-B8D137E183F0}" name="الربع الثاني عام  2018م_x000a_Quarter 2  2018 السوق الرئيسية_x000a_(TASI)"/>
    <tableColumn id="10" xr3:uid="{11AA7FE5-126B-4A8C-953C-53725DBE80E1}" name="الربع الثاني عام  2018م_x000a_Quarter 2  2019 السوق الموازية_x000a_(NOMU)" dataDxfId="316"/>
    <tableColumn id="11" xr3:uid="{31C6C193-6968-428C-B141-A1E886E73CD5}" name="الربع الثاني عام  2018م_x000a_Quarter 2  2020 الإجمالي_x000a_(مليون ريال)_x000a_TOTAL_x000a_(Million Riyal)" dataDxfId="315"/>
    <tableColumn id="12" xr3:uid="{3ACC4737-909B-442F-9A2D-C7087712E950}" name="الربع الثالث عام  2018م_x000a_Quarter 3  2018 السوق الرئيسية_x000a_(TASI)"/>
    <tableColumn id="13" xr3:uid="{CE19F1D6-069E-470E-A2D7-28172FD602DD}" name="الربع الثالث عام  2018م_x000a_Quarter 3  2019 السوق الموازية_x000a_(NOMU)" dataDxfId="314"/>
    <tableColumn id="14" xr3:uid="{16BC1A30-F0DD-42C6-9535-8923D9C16617}" name="الربع الثالث عام  2018م_x000a_Quarter 3  2020 الإجمالي_x000a_(مليون ريال)_x000a_TOTAL_x000a_(Million Riyal)" dataDxfId="313"/>
    <tableColumn id="15" xr3:uid="{8136DCB1-F5F4-4249-9BB3-368C113580F0}" name="الربع الرابع عام 2018م_x000a_Quarter 4  2018 السوق الرئيسية_x000a_(TASI)" dataDxfId="312"/>
    <tableColumn id="16" xr3:uid="{92386BFF-26B6-4035-ABF9-69B04183032F}" name="الربع الرابع عام 2018م_x000a_Quarter 4  2019 السوق الموازية_x000a_(NOMU)" dataDxfId="311"/>
    <tableColumn id="17" xr3:uid="{8B934B52-1ACA-4C18-956A-AB30B4B46A5C}" name="الربع الرابع عام 2018م_x000a_Quarter 4  2020 الإجمالي_x000a_(مليون ريال)_x000a_TOTAL_x000a_(Million Riyal)" dataDxfId="310"/>
    <tableColumn id="18" xr3:uid="{DBE5B48E-1AEE-4B6E-8B13-13F7473ECC42}" name="الربع الأول عام 2019م_x000a_Quarter 1  2019 السوق الرئيسية_x000a_(TASI)" dataDxfId="309"/>
    <tableColumn id="19" xr3:uid="{24FBF46B-5DF5-4DF8-92F5-09A4EF4616C2}" name="الربع الأول عام 2019م_x000a_Quarter 1  2020 السوق الموازية_x000a_(NOMU)" dataDxfId="308"/>
    <tableColumn id="20" xr3:uid="{BF708E76-51AA-4A40-AFAF-EE208CC5EE46}" name="الربع الأول عام 2019م_x000a_Quarter 1  2021 الإجمالي_x000a_(مليون ريال)_x000a_TOTAL_x000a_(Million Riyal)" dataDxfId="307"/>
    <tableColumn id="21" xr3:uid="{CCC14F91-30D4-4937-8E04-DF3A0AD9B854}" name="الربع الثاني عام 2019م_x000a_Quarter 2  2019 السوق الرئيسية_x000a_(TASI)" dataDxfId="306"/>
    <tableColumn id="22" xr3:uid="{712CC4DF-C03F-4FE7-954E-BFABA6D2FD2C}" name="الربع الثاني عام 2019م_x000a_Quarter 2  2020 السوق الموازية_x000a_(NOMU)" dataDxfId="305"/>
    <tableColumn id="23" xr3:uid="{AD3F4E37-B38C-47F8-82AB-0A578F2D85AB}" name="الربع الثاني عام 2019م_x000a_Quarter 2  2021 الإجمالي_x000a_(مليون ريال)_x000a_TOTAL_x000a_(Million Riyal)" dataDxfId="304"/>
    <tableColumn id="24" xr3:uid="{1FE58723-7387-4374-BF97-D8A80960AAFF}" name="الربع الثالث عام 2019م_x000a_Quarter 3  2019 السوق الرئيسية_x000a_(TASI)" dataDxfId="303"/>
    <tableColumn id="25" xr3:uid="{1634CEBE-EC7B-4A93-8F9F-86E875E723B1}" name="الربع الثالث عام 2019م_x000a_Quarter 3  2020 السوق الموازية_x000a_(NOMU)" dataDxfId="302"/>
    <tableColumn id="26" xr3:uid="{56D9B935-1134-4289-AF6A-B8EF043E8EC9}" name="الربع الثالث عام 2019م_x000a_Quarter 3  2021 الإجمالي_x000a_(مليون ريال)_x000a_TOTAL_x000a_(Million Riyal)" dataDxfId="301"/>
    <tableColumn id="27" xr3:uid="{E413C2B4-A7D4-4D04-98A0-09485FCDEE09}" name="الربع الرابع عام 2019م_x000a_Quarter 4 2019 السوق الرئيسية_x000a_(TASI)" dataDxfId="300"/>
    <tableColumn id="28" xr3:uid="{2FDC35D9-CA82-4BA1-97F5-01C254D747D1}" name="الربع الرابع عام 2019م_x000a_Quarter 4 2020 السوق الموازية_x000a_(NOMU)" dataDxfId="299"/>
    <tableColumn id="29" xr3:uid="{A1F84E3D-7062-4C50-A0F3-46A315B51021}" name="الربع الرابع عام 2019م_x000a_Quarter 4 2021 الإجمالي_x000a_(مليون ريال)_x000a_TOTAL_x000a_(Million Riyal)" dataDxfId="298"/>
    <tableColumn id="30" xr3:uid="{CBC399B9-C661-4501-89FB-231DBCCD5472}" name="الربع الأول عام 2020م_x000a_Quarter 1  2020 السوق الرئيسية_x000a_(TASI)" dataDxfId="297"/>
    <tableColumn id="31" xr3:uid="{24F95BCC-6367-48BE-9F36-2068EDF1ED3D}" name="الربع الأول عام 2020م_x000a_Quarter 1  2021 السوق الموازية_x000a_(NOMU)" dataDxfId="296"/>
    <tableColumn id="32" xr3:uid="{7CD9DF8E-564E-408B-AFFC-CD02D4D939A5}" name="الربع الأول عام 2020م_x000a_Quarter 1  2022 الإجمالي_x000a_(مليون ريال)_x000a_TOTAL_x000a_(Million Riyal)" dataDxfId="295"/>
    <tableColumn id="33" xr3:uid="{A9B23078-9780-4DD6-85E2-2D40E936BED7}" name="الربع الثاني عام 2020م_x000a_Quarter 2  2020 السوق الرئيسية_x000a_(TASI)" dataDxfId="294"/>
    <tableColumn id="34" xr3:uid="{CFBC8A7A-AAFC-481C-B3D2-F0492A8A062A}" name="الربع الثاني عام 2020م_x000a_Quarter 2  2021 السوق الموازية_x000a_(NOMU)" dataDxfId="293"/>
    <tableColumn id="35" xr3:uid="{E4A92FE6-E027-475E-A6A0-BBB4370CD04B}" name="الربع الثاني عام 2020م_x000a_Quarter 2  2022 الإجمالي_x000a_(مليون ريال)_x000a_TOTAL_x000a_(Million Riyal)" dataDxfId="292"/>
    <tableColumn id="36" xr3:uid="{D0A95244-FD73-477C-BF80-12724236C82A}" name="الربع الثالث عام 2020م_x000a_Quarter 3  2020 السوق الرئيسية_x000a_(TASI)" dataDxfId="291"/>
    <tableColumn id="37" xr3:uid="{25FFE4A6-7BC1-4AC2-8247-0013074E197F}" name="الربع الثالث عام 2020م_x000a_Quarter 3  2021 السوق الموازية_x000a_(NOMU)" dataDxfId="290"/>
    <tableColumn id="38" xr3:uid="{359D7870-072B-4D00-9413-354B539A7EDD}" name="الربع الثالث عام 2020م_x000a_Quarter 3  2022 الإجمالي_x000a_(مليون ريال)_x000a_TOTAL_x000a_(Million Riyal)" dataDxfId="289"/>
    <tableColumn id="39" xr3:uid="{6FDDB1F9-631C-446A-A884-AF3E0ABFFF3F}" name="الربع الرابع عام 2020م_x000a_Quarter 4  2020 السوق الرئيسية_x000a_(TASI)" dataDxfId="288"/>
    <tableColumn id="40" xr3:uid="{4469E239-9340-4E41-BCCD-462C682FD4E1}" name="الربع الرابع عام 2020م_x000a_Quarter 4  2021 السوق الموازية_x000a_(NOMU)" dataDxfId="287"/>
    <tableColumn id="41" xr3:uid="{8D0362D0-EAF7-416B-B926-DB975EF59E30}" name="الربع الرابع عام 2020م_x000a_Quarter 4  2022 الإجمالي_x000a_(مليون ريال)_x000a_TOTAL_x000a_(Million Riyal)" dataDxfId="286"/>
    <tableColumn id="42" xr3:uid="{289364BB-AA9F-4F77-9998-EE74ABCA182D}" name="الربع الأول عام 2021م_x000a_Quarter 1  2021 السوق الرئيسية_x000a_(TASI)" dataDxfId="285"/>
    <tableColumn id="43" xr3:uid="{F107D97D-5250-4D93-8368-A7B0D064FFF1}" name="الربع الأول عام 2021م_x000a_Quarter 1  2022 السوق الموازية_x000a_(NOMU)" dataDxfId="284"/>
    <tableColumn id="44" xr3:uid="{520BA9AD-3B6E-4D4E-8F8B-E84E69C3F6C8}" name="الربع الأول عام 2021م_x000a_Quarter 1  2023 الإجمالي_x000a_(مليون ريال)_x000a_TOTAL_x000a_(Million Riyal)" dataDxfId="283"/>
    <tableColumn id="45" xr3:uid="{60E6B5E8-9401-4A34-9FCE-DA35055D77C5}" name="الربع الثاني عام 2021م_x000a_Quarter 2  2021 السوق الرئيسية_x000a_(TASI)" dataDxfId="282"/>
    <tableColumn id="46" xr3:uid="{AB4A3DCB-2475-4281-B2D0-7E3CA3A6AC22}" name="الربع الثاني عام 2021م_x000a_Quarter 2  2022 السوق الموازية_x000a_(NOMU)" dataDxfId="281"/>
    <tableColumn id="47" xr3:uid="{FA975C86-1A95-4ED4-AA52-6098328B8913}" name="الربع الثاني عام 2021م_x000a_Quarter 2  2023 الإجمالي_x000a_(مليون ريال)_x000a_TOTAL_x000a_(Million Riyal)" dataDxfId="280"/>
    <tableColumn id="48" xr3:uid="{07FA3228-C8B5-4B10-BBEA-9F21BD74EBCD}" name="الربع الثالث عام 2021م_x000a_Quarter 3  2021 السوق الرئيسية_x000a_(TASI)" dataDxfId="279"/>
    <tableColumn id="49" xr3:uid="{C56F7592-E87B-42E0-B004-41FD84E1C5CF}" name="الربع الثالث عام 2021م_x000a_Quarter 3  2022 السوق الموازية_x000a_(NOMU)" dataDxfId="278"/>
    <tableColumn id="50" xr3:uid="{796E19A9-91CD-4A7A-BEFC-ABA119230395}" name="الربع الثالث عام 2021م_x000a_Quarter 3  2023 الإجمالي_x000a_(مليون ريال)_x000a_TOTAL_x000a_(Million Riyal)" dataDxfId="277"/>
    <tableColumn id="51" xr3:uid="{54C0E39F-078F-443F-A1CF-11D21594F374}" name="الربع الرابع عام 2021م_x000a_Quarter 4  2021 السوق الرئيسية_x000a_(TASI)" dataDxfId="276"/>
    <tableColumn id="52" xr3:uid="{BA3CC09C-A109-4EC6-A9F9-BA2B8E34A17D}" name="الربع الرابع عام 2021م_x000a_Quarter 4  2022 السوق الموازية_x000a_(NOMU)" dataDxfId="275"/>
    <tableColumn id="53" xr3:uid="{89FBFF88-B794-48D1-819D-8CDFD9A37BF7}" name="الربع الرابع عام 2021م_x000a_Quarter 4  2023 الإجمالي_x000a_(مليون ريال)_x000a_TOTAL_x000a_(Million Riyal)" dataDxfId="274"/>
    <tableColumn id="54" xr3:uid="{3C4911C5-B981-4832-B485-99D030F889B8}" name="الربع الأول عام 2022م_x000a_Quarter 1  2022 السوق الرئيسية_x000a_(TASI)" dataDxfId="273"/>
    <tableColumn id="55" xr3:uid="{96CC82B7-FF2A-4077-A3B8-EFBDA7EACBE3}" name="الربع الأول عام 2022م_x000a_Quarter 1  2023 السوق الموازية_x000a_(NOMU)" dataDxfId="272"/>
    <tableColumn id="56" xr3:uid="{A9D303C1-12A5-4968-8B5F-99CDC868FF59}" name="الربع الأول عام 2022م_x000a_Quarter 1  2024 الإجمالي_x000a_(مليون ريال)_x000a_TOTAL_x000a_(Million Riyal)" dataDxfId="271"/>
    <tableColumn id="57" xr3:uid="{FC604648-BF89-4264-B29C-A062218323F0}" name="الربع الثاني عام 2022م_x000a_Quarter 2  2022 السوق الرئيسية_x000a_(TASI)" dataDxfId="270"/>
    <tableColumn id="58" xr3:uid="{A7B23121-95A0-4DAF-BE5F-55C89A85F85C}" name="الربع الثاني عام 2022م_x000a_Quarter 2  2023 السوق الموازية_x000a_(NOMU)" dataDxfId="269"/>
    <tableColumn id="59" xr3:uid="{ADDFB53E-1F93-4680-8FC9-04DB2B20ABCE}" name="الربع الثاني عام 2022م_x000a_Quarter 2  2024 الإجمالي_x000a_(مليون ريال)_x000a_TOTAL_x000a_(Million Riyal)" dataDxfId="268"/>
    <tableColumn id="60" xr3:uid="{75F5A756-C77C-489D-844D-945106BDD8BB}" name="الربع الثالث عام 2022م_x000a_Quarter 3  2022 السوق الرئيسية_x000a_(TASI)" dataDxfId="267"/>
    <tableColumn id="61" xr3:uid="{85568580-ACA4-4721-AC39-9FF2E45437CC}" name="الربع الثالث عام 2022م_x000a_Quarter 3  2023 السوق الموازية_x000a_(NOMU)" dataDxfId="266"/>
    <tableColumn id="62" xr3:uid="{B707E03F-C5A3-4333-89AF-CD6CA2220EF0}" name="الربع الثالث عام 2022م_x000a_Quarter 3  2024 الإجمالي_x000a_(مليون ريال)_x000a_TOTAL_x000a_(Million Riyal)" dataDxfId="265"/>
    <tableColumn id="63" xr3:uid="{7DC3551B-A426-4A23-8867-80A4DEFA057D}" name="الربع الرابع عام 2022م_x000a_Quarter 4  2022 السوق الرئيسية_x000a_(TASI)" dataDxfId="264"/>
    <tableColumn id="64" xr3:uid="{89F67D83-06BC-4D7B-8459-1E3B49E6975F}" name="الربع الرابع عام 2022م_x000a_Quarter 3  2022 السوق الموازية_x000a_(NOMU)" dataDxfId="263"/>
    <tableColumn id="65" xr3:uid="{7A489D2C-367F-40E2-9175-ABF5D30B0C49}" name="الربع الرابع عام 2022م_x000a_Quarter 4  2024 الإجمالي_x000a_(مليون ريال)_x000a_TOTAL_x000a_(Million Riyal)" dataDxfId="262">
      <calculatedColumnFormula>BL12+BM12</calculatedColumnFormula>
    </tableColumn>
    <tableColumn id="66" xr3:uid="{25BC4177-D371-4609-BDE4-39D0E9C4C431}" name="الربع الأول عام 2023م_x000a_Quarter 1 2023 السوق الرئيسية_x000a_(TASI)" dataDxfId="261"/>
    <tableColumn id="67" xr3:uid="{19B26759-E102-4265-81C7-E07AAB64ABB1}" name="الربع الأول عام 2023م_x000a_Quarter 1 2023 السوق الموازية_x000a_(NOMU)" dataDxfId="260"/>
    <tableColumn id="68" xr3:uid="{99FB65EB-9AB7-4FF0-8A15-2FA2C2EA6C5A}" name="الربع الأول عام 2023م_x000a_Quarter 1 2023 الإجمالي_x000a_(مليون ريال)_x000a_TOTAL_x000a_(Million Riyal)" dataDxfId="259"/>
    <tableColumn id="69" xr3:uid="{18ABE68E-8EF4-473C-B83C-7FB5388DD861}" name="الربع الثاني عام 2023م_x000a_Quarter 2 2023 السوق الرئيسية_x000a_(TASI)" dataDxfId="258"/>
    <tableColumn id="70" xr3:uid="{5302B3A7-9F8E-42A3-8454-5E95C422D16A}" name="الربع الثاني عام 2023م_x000a_Quarter 2 2023 السوق الموازية_x000a_(NOMU)3" dataDxfId="257"/>
    <tableColumn id="71" xr3:uid="{852EA751-9758-40C0-B3C8-39E67F4EFF7E}" name="الربع الثاني عام 2023م_x000a_Quarter 2 2023الإجمالي_x000a_(مليون ريال)_x000a_TOTAL_x000a_(Million Riyal)4" dataDxfId="256">
      <calculatedColumnFormula>Table9187[[#This Row],[الربع الثاني عام 2023م
Quarter 2 2023 السوق الرئيسية
(TASI)]]+Table9187[[#This Row],[الربع الثاني عام 2023م
Quarter 2 2023 السوق الموازية
(NOMU)3]]</calculatedColumnFormula>
    </tableColumn>
    <tableColumn id="72" xr3:uid="{777684BA-C9C8-48D0-8625-04A8337D86FE}" name="الربع الثالث عام 2023م_x000a_Quarter 3 2023 السوق الرئيسية_x000a_(TASI)2" dataDxfId="255"/>
    <tableColumn id="73" xr3:uid="{87E51352-444B-45DB-A70A-01657DA5D75F}" name="الربع الثالث عام 2023م_x000a_Quarter 3 2023 السوق الموازية_x000a_(NOMU)33" dataDxfId="254"/>
    <tableColumn id="74" xr3:uid="{AE7DBA85-FD7B-4CE8-8B78-81F8D918BB99}" name="الربع الثالث عام 2023م_x000a_Quarter 3 2023الإجمالي_x000a_(مليون ريال)_x000a_TOTAL_x000a_(Million Riyal)44" dataDxfId="253"/>
    <tableColumn id="75" xr3:uid="{A6DA4A13-4A43-4F38-AF79-02027FB02F3D}" name="الربع الرابع عام 2023م_x000a_Quarter 4  2023 السوق الرئيسية_x000a_(TASI)2" dataDxfId="252"/>
    <tableColumn id="76" xr3:uid="{017ADB6D-92F8-45B3-959F-34DEADD19D8D}" name="الربع الرابع عام 2023م_x000a_Quarter 3  2023 السوق الموازية_x000a_(NOMU)3" dataDxfId="251"/>
    <tableColumn id="77" xr3:uid="{E3036267-D324-451A-954F-0B947C0E8FB6}" name="الربع الرابع عام 2023م_x000a_Quarter 4  2023 الإجمالي_x000a_(مليون ريال)_x000a_TOTAL_x000a_(Million Riyal)4" dataDxfId="250"/>
    <tableColumn id="78" xr3:uid="{0BC5D92C-ADBC-422F-850C-8F87B4ADC591}" name="الربع الأول عام 2024م_x000a_Quarter 1 2024 السوق الرئيسية_x000a_(TASI)" dataDxfId="249"/>
    <tableColumn id="79" xr3:uid="{3574D9EB-AB24-4D9E-8E79-3A2588B00CE6}" name="الربع الأول عام 2024م_x000a_Quarter 1 2024 السوق الموازية_x000a_(NOMU)" dataDxfId="248"/>
    <tableColumn id="80" xr3:uid="{80FA78BD-63BA-4C54-A0EC-679D1B9AFF2D}" name="الربع الأول عام 2024م_x000a_Quarter 1 2024 الإجمالي_x000a_(مليون ريال)_x000a_TOTAL_x000a_(Million Riyal)" dataDxfId="247">
      <calculatedColumnFormula>Table9187[[#This Row],[الربع الأول عام 2024م
Quarter 1 2024 السوق الرئيسية
(TASI)]]+Table9187[[#This Row],[الربع الأول عام 2024م
Quarter 1 2024 السوق الموازية
(NOMU)]]</calculatedColumnFormula>
    </tableColumn>
    <tableColumn id="81" xr3:uid="{05CF4449-7B7B-44B3-AFF0-FC98FC3A33C6}" name="الربع الثاني عام 2024م_x000a_Quarter 2 2024 السوق الرئيسية_x000a_(TASI)" dataDxfId="246"/>
    <tableColumn id="82" xr3:uid="{43634785-B68C-4030-A03A-8503AAE3B043}" name="الربع الثاني عام 2024م_x000a_Quarter 2 2024 السوق الموازية_x000a_(NOMU)" dataDxfId="245"/>
    <tableColumn id="83" xr3:uid="{2FEEC33F-4C90-4741-A909-02F818DF6852}" name="الربع الثاني عام 2024م_x000a_Quarter 2 2024 الإجمالي_x000a_(مليون ريال)_x000a_TOTAL_x000a_(Million Riyal)" dataDxfId="244">
      <calculatedColumnFormula>Table9187[[#This Row],[الربع الثاني عام 2024م
Quarter 2 2024 السوق الموازية
(NOMU)]]+Table9187[[#This Row],[الربع الثاني عام 2024م
Quarter 2 2024 السوق الرئيسية
(TASI)]]</calculatedColumnFormula>
    </tableColumn>
    <tableColumn id="84" xr3:uid="{B491F987-D9CA-45C9-913A-E66B1AABAFCE}" name="الربع الثالث عام 2024م_x000a_Quarter 3 2024 السوق الرئيسية_x000a_(TASI)" dataDxfId="243"/>
    <tableColumn id="85" xr3:uid="{6FA72526-4B9C-4A23-BC75-5B399B3A9902}" name="الربع الثالث عام 2024م_x000a_Quarter 3 2024 السوق الموازية_x000a_(NOMU)" dataDxfId="242"/>
    <tableColumn id="86" xr3:uid="{A61C2579-98E9-48E5-AED9-3005F3903F8B}" name="الربع الثالث عام 2024م_x000a_Quarter 3 2024 الإجمالي_x000a_(مليون ريال)_x000a_TOTAL_x000a_(Million Riyal)" dataDxfId="241">
      <calculatedColumnFormula>Table9187[[#This Row],[الربع الثالث عام 2024م
Quarter 3 2024 السوق الرئيسية
(TASI)]]+Table9187[[#This Row],[الربع الثالث عام 2024م
Quarter 3 2024 السوق الموازية
(NOMU)]]</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D1B68C21-087C-44F5-A018-2A42D6A9B52E}" name="Table9289" displayName="Table9289" ref="C11:AF111" totalsRowShown="0" headerRowDxfId="240" dataDxfId="239" tableBorderDxfId="238">
  <autoFilter ref="C11:AF111" xr:uid="{44A627C6-215A-4F62-9E27-7616FA6B8435}"/>
  <sortState xmlns:xlrd2="http://schemas.microsoft.com/office/spreadsheetml/2017/richdata2" ref="C12:AF108">
    <sortCondition descending="1" ref="AF11:AF108"/>
  </sortState>
  <tableColumns count="30">
    <tableColumn id="1" xr3:uid="{D64FCE7D-32AA-4292-8408-0D917F06980E}" name="#" dataDxfId="237"/>
    <tableColumn id="2" xr3:uid="{F4A5E444-42D0-485D-A01F-B336AA58FFFD}" name="مؤسسات السوق المالية Capital Market Institutions*" dataDxfId="236"/>
    <tableColumn id="3" xr3:uid="{2858ABF9-D6B2-4AE5-908E-4125CE81920A}" name="الربع الرابع عام  2017م_x000a_(مليون ريال) Quarter 4 _x000a_ 2017_x000a_(Million Riyal)" dataDxfId="235"/>
    <tableColumn id="4" xr3:uid="{4AE2DAD2-EED9-438E-B7F0-60419125FE68}" name="الربع الأول عام  2018م_x000a_(مليون ريال) Quarter 1 _x000a_ 2018_x000a_(Million Riyal)" dataDxfId="234"/>
    <tableColumn id="5" xr3:uid="{2A959316-1ABE-492B-9704-67E3C759BEDF}" name="الربع الثاني عام  2018م_x000a_(مليون ريال) Quarter 2 _x000a_ 2018_x000a_(Million Riyal)" dataDxfId="233"/>
    <tableColumn id="6" xr3:uid="{FF634D2A-7C42-46F1-B466-F537130CE6EF}" name="الربع الثالث عام  2018م_x000a_(مليون ريال) Quarter 3 _x000a_ 2018_x000a_(Million Riyal)" dataDxfId="232"/>
    <tableColumn id="7" xr3:uid="{1EF59243-D07B-4E6F-A168-05E7BEAC0241}" name="الربع الرابع عام  2018م_x000a_(مليون ريال) Quarter 4 _x000a_ 2018_x000a_(Million Riyal)" dataDxfId="231"/>
    <tableColumn id="8" xr3:uid="{7298E05B-5D43-42FB-8783-8CA8AAF7B3F6}" name="الربع الأول عام  2019م_x000a_(مليون ريال) Quarter 1 _x000a_ 2019_x000a_(Million Riyal)" dataDxfId="230"/>
    <tableColumn id="9" xr3:uid="{E7F98968-CB0A-450B-A358-E7A5E61408A9}" name="الربع الثاني عام 2019م_x000a_(مليون ريال) Quarter 2 _x000a_ 2019_x000a_(Million Riyal)" dataDxfId="229"/>
    <tableColumn id="10" xr3:uid="{8EE1711B-5EC3-4F47-A456-2CFEFC0EE197}" name="الربع الثالث عام 2019م_x000a_(مليون ريال) Quarter 3 _x000a_ 2019_x000a_(Million Riyal)" dataDxfId="228"/>
    <tableColumn id="11" xr3:uid="{526B353E-CA26-478E-B098-E8ECF8337127}" name="الربع الرابع عام 2019م_x000a_(مليون ريال) Quarter 4_x000a_ 2019_x000a_(Million Riyal)" dataDxfId="227"/>
    <tableColumn id="12" xr3:uid="{16D823AD-96E0-4F52-A299-347584355257}" name="الربع الأول عام 2020م_x000a_(مليون ريال) Quarter 1 _x000a_ 2020_x000a_(Million Riyal)" dataDxfId="226"/>
    <tableColumn id="13" xr3:uid="{81ABB2CC-2938-483F-9EF2-F7AD3C5F4BE3}" name="الربع الثاني عام 2020م_x000a_(مليون ريال) Quarter 2 _x000a_ 2020_x000a_(Million Riyal)" dataDxfId="225"/>
    <tableColumn id="14" xr3:uid="{03C0FEC6-6249-4056-961C-3285165FDED5}" name="الربع الثالث عام 2020م_x000a_(مليون ريال) Quarter 3 _x000a_ 2020_x000a_(Million Riyal)" dataDxfId="224"/>
    <tableColumn id="15" xr3:uid="{129CFB13-6F0E-44C5-B1D4-F61A37BBC14E}" name="الربع الرابع عام 2020م_x000a_(مليون ريال) Quarter 4 _x000a_ 2020_x000a_(Million Riyal)" dataDxfId="223"/>
    <tableColumn id="16" xr3:uid="{57418D8A-34C0-4C75-ACCC-22CDF5B33A06}" name="الربع الأول عام 2021م_x000a_(مليون ريال) Quarter 1 _x000a_ 2021_x000a_(Million Riyal)" dataDxfId="222"/>
    <tableColumn id="17" xr3:uid="{FA63F119-8481-4D83-84AB-462833BB98C7}" name="الربع الثاني عام 2021م_x000a_(مليون ريال) Quarter 2 _x000a_ 2021_x000a_(Million Riyal)" dataDxfId="221"/>
    <tableColumn id="18" xr3:uid="{60B2E3B6-1160-4915-9FCA-F70FF62B3AAF}" name="الربع الثالث عام 2021م_x000a_(مليون ريال) Quarter 3 _x000a_ 2021_x000a_(Million Riyal)" dataDxfId="220"/>
    <tableColumn id="19" xr3:uid="{D4567EA1-EA6A-42E4-BA22-1B743D0B9C4A}" name="الربع الرابع عام 2021م_x000a_(مليون ريال) Quarter 4_x000a_ 2021_x000a_(Million Riyal)" dataDxfId="219"/>
    <tableColumn id="20" xr3:uid="{B77AF756-2135-4F83-BCDB-603E5CC05094}" name="الربع الأول عام 2022م_x000a_(مليون ريال) Quarter 1_x000a_ 2022_x000a_(Million Riyal)" dataDxfId="218"/>
    <tableColumn id="21" xr3:uid="{E72DD174-815A-4EB0-8F5F-46B1E34CD1E9}" name="الربع الثاني عام 2022م_x000a_(مليون ريال) Quarter 2_x000a_ 2022_x000a_(Million Riyal)" dataDxfId="217"/>
    <tableColumn id="22" xr3:uid="{35D88129-644B-410F-9564-6EEABB829FB5}" name="الربع الثالث عام 2022م_x000a_(مليون ريال) Quarter 3_x000a_ 2022_x000a_(Million Riyal)" dataDxfId="216"/>
    <tableColumn id="23" xr3:uid="{7AA5AD7F-74AA-49CC-9FBA-9F594F6B913C}" name="الربع الرابع عام 2022م_x000a_(مليون ريال) Quarter 4_x000a_ 2022_x000a_(Million Riyal)" dataDxfId="215"/>
    <tableColumn id="24" xr3:uid="{C5BB8BF5-C01E-4A83-9898-CC5C22F1DBE5}" name="الربع الأول عام 2023م_x000a_(مليون ريال) Quarter 1_x000a_ 2023_x000a_(Million Riyal)" dataDxfId="214"/>
    <tableColumn id="25" xr3:uid="{8BCCBDF3-B2FA-4F05-B0AB-A75DF74645B5}" name="الربع الثاني عام 2023م_x000a_(مليون ريال) Quarter 2_x000a_ 2023_x000a_(Million Riyal)" dataDxfId="213"/>
    <tableColumn id="26" xr3:uid="{3F2E28F6-08F2-464F-BB73-04A52927A504}" name="الربع الثالث عام 2023م_x000a_(مليون ريال) Quarter 3_x000a_ 2023_x000a_(Million Riyal)" dataDxfId="212"/>
    <tableColumn id="27" xr3:uid="{15EA7932-7851-4E7A-899A-1EB3B292DDC1}" name="الربع الرابع عام 2023م_x000a_(مليون ريال) Quarter 4_x000a_ 2023_x000a_(Million Riyal)" dataDxfId="211"/>
    <tableColumn id="28" xr3:uid="{694188DE-60D8-47B0-827B-70DC8D2F154B}" name="الربع الأول عام 2024م_x000a_(مليون ريال) Quarter 1_x000a_ 2024_x000a_(Million Riyal)" dataDxfId="210"/>
    <tableColumn id="29" xr3:uid="{81886F95-D8EF-410D-9E3C-390C3435D3BB}" name="الربع الثاني عام 2024م_x000a_(مليون ريال) Quarter 2_x000a_ 2024_x000a_(Million Riyal)" dataDxfId="209"/>
    <tableColumn id="30" xr3:uid="{4A2DD10B-5F41-4BBB-9C19-93DBAECCDD21}" name="الربع الثالث عام 2024م_x000a_(مليون ريال) Quarter 3_x000a_ 2024_x000a_(Million Riyal)" dataDxfId="20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F28ED83D-27B0-4B78-A123-578C2541636D}" name="Table93" displayName="Table93" ref="B11:AE73" totalsRowShown="0" headerRowDxfId="207" dataDxfId="206" tableBorderDxfId="205">
  <autoFilter ref="B11:AE73" xr:uid="{B93F6AFC-56DD-470C-AD42-D01BEADE701F}"/>
  <sortState xmlns:xlrd2="http://schemas.microsoft.com/office/spreadsheetml/2017/richdata2" ref="B12:AE73">
    <sortCondition ref="AE11:AE73"/>
  </sortState>
  <tableColumns count="30">
    <tableColumn id="1" xr3:uid="{16699B99-09C5-4D48-8A0A-2ADC0EC8F705}" name="#" dataDxfId="204"/>
    <tableColumn id="2" xr3:uid="{05603F97-11DA-4844-9042-B90D7F3B78E3}" name="مؤسسات السوق المالية Capital Market Institutions" dataDxfId="203"/>
    <tableColumn id="3" xr3:uid="{E29B82EF-C6FE-4987-9989-BF0588E6D0D0}" name="الربع الرابع عام  2017م Quarter 4 _x000a_ 2017" dataDxfId="202"/>
    <tableColumn id="4" xr3:uid="{868F575C-D934-4EFB-9034-63789459A733}" name="الربع الأول عام  2018م Quarter 1 _x000a_ 2018" dataDxfId="201"/>
    <tableColumn id="5" xr3:uid="{EDE4C0E1-FCD5-4BAD-87BE-93F9AA5763AE}" name="الربع الثاني عام  2018م Quarter 2 _x000a_ 2018" dataDxfId="200"/>
    <tableColumn id="6" xr3:uid="{D6FA2013-23F8-4DA9-A768-ED422E11C3E0}" name="الربع الثالث عام  2018م Quarter 3 _x000a_ 2018" dataDxfId="199"/>
    <tableColumn id="7" xr3:uid="{66DC7FB3-86E0-4C97-A269-2FF5AD67551C}" name="الربع الرابع عام  2018م Quarter 4 _x000a_ 2018" dataDxfId="198"/>
    <tableColumn id="8" xr3:uid="{7F674C34-7BE3-4986-A256-516776191228}" name="الربع الأول عام  2019م Quarter 1 _x000a_ 2019" dataDxfId="197"/>
    <tableColumn id="9" xr3:uid="{78CD2D9A-CB64-4671-A347-148D45E89934}" name="الربع الثاني عام 2019م Quarter 2 _x000a_ 2019" dataDxfId="196"/>
    <tableColumn id="10" xr3:uid="{1B62B93F-BA67-4925-BB12-760C16AABB21}" name="الربع الثالث عام 2019م Quarter 3 _x000a_ 2019" dataDxfId="195"/>
    <tableColumn id="11" xr3:uid="{DFF8585E-8D00-449D-AAF8-F8CCE9744F30}" name="الربع الرابع عام 2019م Quarter 4_x000a_ 2019" dataDxfId="194"/>
    <tableColumn id="12" xr3:uid="{5E3AE3E4-D268-4267-B23F-175D23EF6619}" name="الربع الأول عام 2020م Quarter 1 _x000a_ 2020" dataDxfId="193"/>
    <tableColumn id="13" xr3:uid="{5EBB21F7-0A22-462A-B2C4-9F8A48977670}" name="الربع الثاني عام 2020م Quarter 2 _x000a_ 2020" dataDxfId="192"/>
    <tableColumn id="14" xr3:uid="{28BBA98E-7795-436D-B182-541BB22A8197}" name="الربع الثالث عام 2020م Quarter 3 _x000a_ 2020" dataDxfId="191"/>
    <tableColumn id="15" xr3:uid="{093BA112-50CB-4785-86F9-674194E7AF72}" name="الربع الرابع عام 2020م Quarter 4 _x000a_ 2020" dataDxfId="190"/>
    <tableColumn id="16" xr3:uid="{2E440D41-5F74-42EF-A692-73EC9AF49A81}" name="الربع الأول عام 2021م Quarter 1 _x000a_ 2021" dataDxfId="189"/>
    <tableColumn id="17" xr3:uid="{142E7AE4-3C85-469C-96BA-46D59FDB6FF4}" name="الربع الثاني عام 2021م Quarter 2 _x000a_ 2021" dataDxfId="188"/>
    <tableColumn id="18" xr3:uid="{D9F3F2A3-17F8-44CE-8338-A2A939AD0D2F}" name="الربع الثالث عام 2021م Quarter 3 _x000a_ 2021" dataDxfId="187"/>
    <tableColumn id="19" xr3:uid="{3CBE6666-40EC-4863-A6FC-08B3BB005FE2}" name="الربع الرابع عام 2021م Quarter 4_x000a_ 2021" dataDxfId="186"/>
    <tableColumn id="20" xr3:uid="{615B5314-6948-47F7-97AD-81A576339C6A}" name="الربع الأول عام 2022م Quarter 1_x000a_ 2022" dataDxfId="185"/>
    <tableColumn id="21" xr3:uid="{3DC76380-C069-44B4-93B2-8E7BEEA9DAB9}" name="الربع الثاني عام 2022م Quarter 2 _x000a_ 2022" dataDxfId="184"/>
    <tableColumn id="22" xr3:uid="{6896EE43-25F7-4F06-AE31-F63BECD6108D}" name="الربع الثالث عام 2022م Quarter 3 _x000a_ 2022" dataDxfId="183"/>
    <tableColumn id="23" xr3:uid="{F85A26E6-9D4D-46F9-A0B9-3DFE3BF077A8}" name="الربع الرابع عام 2022م Quarter 4 _x000a_ 2022" dataDxfId="182"/>
    <tableColumn id="24" xr3:uid="{D22DD7F8-EB49-47E6-A9AF-6884A7F0362D}" name="الربع الأول عام 2023م Quarter 1_x000a_ 2023" dataDxfId="181"/>
    <tableColumn id="25" xr3:uid="{6C1186D0-EF82-4C27-855F-49F1B43C0A3D}" name="الربع الثاني عام 2023م Quarter 2_x000a_ 2023" dataDxfId="180"/>
    <tableColumn id="26" xr3:uid="{8283890C-6260-4562-AD9A-67B10C1153B0}" name="الربع الثالث عام 2023م Quarter 3_x000a_ 2023" dataDxfId="179"/>
    <tableColumn id="27" xr3:uid="{FD458EAE-FE53-4A38-BDFA-9FA7355ACBBA}" name="الربع الرابع عام 2023م Quarter 4 _x000a_ 2023" dataDxfId="178"/>
    <tableColumn id="28" xr3:uid="{F469AA5F-2B84-4073-B711-44F85DF3C941}" name="الربع الأول عام 2024م Quarter 1_x000a_ 2024" dataDxfId="177"/>
    <tableColumn id="29" xr3:uid="{9A8D37CB-5097-406C-B3AB-E4FEDB8C6EC1}" name="الربع الثاني عام  2024م_x000a_Quarter 2 2024" dataDxfId="176"/>
    <tableColumn id="30" xr3:uid="{C9D16D4F-D180-4010-BB93-C0EA7F62C1BF}" name="الربع الثالث عام 2024م Quarter 3_x000a_ 2024" dataDxfId="17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8C7AEF93-65D5-4842-8B44-EFD78B5F7295}" name="Table9491" displayName="Table9491" ref="C11:AF97" totalsRowShown="0" headerRowDxfId="174" dataDxfId="173" tableBorderDxfId="172">
  <autoFilter ref="C11:AF97" xr:uid="{76A53C78-499A-48A6-AA91-D226C53B3CF8}"/>
  <sortState xmlns:xlrd2="http://schemas.microsoft.com/office/spreadsheetml/2017/richdata2" ref="C12:AF97">
    <sortCondition descending="1" ref="AF11:AF97"/>
  </sortState>
  <tableColumns count="30">
    <tableColumn id="1" xr3:uid="{DCB66BB9-21DF-497E-8D6B-B282995E2674}" name="#" dataDxfId="171"/>
    <tableColumn id="2" xr3:uid="{A9E0D091-5BF6-4FC4-909E-C6B614BB717A}" name="مؤسسات السوق المالية Capital Market Institutions" dataDxfId="170"/>
    <tableColumn id="3" xr3:uid="{A4474CA2-1B33-4826-8D1A-78562BEAD59E}" name="الربع الرابع عام  2017م Quarter 4 _x000a_ 2017" dataDxfId="169"/>
    <tableColumn id="4" xr3:uid="{E522DBE1-F598-42FA-AAAF-5AD36B4F002F}" name="الربع الأول عام  2018م Quarter 1 _x000a_ 2018" dataDxfId="168"/>
    <tableColumn id="5" xr3:uid="{FD6904DA-1288-4C74-914E-093FA3D1B0EC}" name="الربع الثاني عام  2018م Quarter 2 _x000a_ 2018" dataDxfId="167"/>
    <tableColumn id="6" xr3:uid="{C0C77788-57D6-4BCC-B951-DA5BB780A967}" name="الربع الثالث عام  2018م Quarter 3 _x000a_ 2018" dataDxfId="166"/>
    <tableColumn id="7" xr3:uid="{34A77A2F-AFC1-4628-B810-F1855920757C}" name="الربع الرابع عام  2018م Quarter 4 _x000a_ 2018" dataDxfId="165"/>
    <tableColumn id="8" xr3:uid="{32072FA8-6975-4144-88A2-FCDF5525B64C}" name="الربع الأول عام  2019م Quarter 1 _x000a_ 2019" dataDxfId="164"/>
    <tableColumn id="9" xr3:uid="{3CCCFD92-A364-4B97-BFB3-DB035F265562}" name="الربع الثاني عام 2019م Quarter 2 _x000a_ 2019" dataDxfId="163"/>
    <tableColumn id="10" xr3:uid="{999B7DF6-F4CD-4E16-AD95-75B39C67C4AB}" name="الربع الثالث عام 2019م Quarter 3 _x000a_ 2019" dataDxfId="162"/>
    <tableColumn id="11" xr3:uid="{BF3DDF5D-996D-4A0C-BC65-A303770B7776}" name="الربع الرابع عام 2019م Quarter 4_x000a_ 2019" dataDxfId="161"/>
    <tableColumn id="12" xr3:uid="{FE7E2D02-5D09-4666-A7D9-D4CDA38FCC6E}" name="الربع الأول عام 2020م Quarter 1 _x000a_ 2020" dataDxfId="160"/>
    <tableColumn id="13" xr3:uid="{5A011AED-739A-4FB1-863B-9D073E8F43B0}" name="الربع الثاني عام 2020م Quarter 2 _x000a_ 2020" dataDxfId="159"/>
    <tableColumn id="14" xr3:uid="{804C88A8-B4BB-4F9E-8651-53FE3CC2FC7C}" name="الربع الثالث عام 2020م Quarter 3 _x000a_ 2020" dataDxfId="158"/>
    <tableColumn id="15" xr3:uid="{04528B79-BF93-40CE-90DB-83DAF421A60B}" name="الربع الرابع عام 2020م Quarter 4 _x000a_ 2020" dataDxfId="157"/>
    <tableColumn id="16" xr3:uid="{D974950E-C50C-4F7C-B11A-C75283253D0C}" name="الربع الأول عام 2021م Quarter 1 _x000a_ 2021" dataDxfId="156"/>
    <tableColumn id="17" xr3:uid="{58BA9BC9-197A-4CA3-940B-F6D1578B08B0}" name="الربع الثاني عام 2021م Quarter 2 _x000a_ 2021" dataDxfId="155"/>
    <tableColumn id="18" xr3:uid="{D73D4D5E-570B-4B8B-8FE9-36E620C6493C}" name="الربع الثالث عام 2021م Quarter 3 _x000a_ 2021" dataDxfId="154"/>
    <tableColumn id="19" xr3:uid="{5C24CD47-BD02-4CC0-91AE-94BB065C1D69}" name="الربع الرابع عام 2021م Quarter 4_x000a_ 2021" dataDxfId="153"/>
    <tableColumn id="20" xr3:uid="{120CF3CC-30D5-4417-B6A5-67BE9218F75D}" name="الربع الأول عام 2022م Quarter 1_x000a_ 2022" dataDxfId="152"/>
    <tableColumn id="21" xr3:uid="{A3B1124E-6422-435E-9B56-8FAD8F5D8E94}" name="الربع الثاني عام 2022م Quarter 2_x000a_ 2022" dataDxfId="151"/>
    <tableColumn id="22" xr3:uid="{142A8B13-CD92-49E7-90CB-DEA8D6A0D970}" name="الربع الثالث عام 2022م Quarter 3_x000a_ 2022" dataDxfId="150"/>
    <tableColumn id="23" xr3:uid="{E9361FE8-0E58-474A-A788-5EA222D696B0}" name="الربع الرابع عام 2022م Quarter 4 _x000a_ 2022" dataDxfId="149"/>
    <tableColumn id="25" xr3:uid="{7CF9B924-C7BA-41DE-81B4-496F2417379A}" name="الربع الأول عام 2023م_x000a_Quarter 1 2023" dataDxfId="148"/>
    <tableColumn id="24" xr3:uid="{0217BFE1-353F-45B0-93F5-1BEE73DD9C4A}" name="الربع الثاني عام 2023م_x000a_Quarter 2 2023" dataDxfId="147"/>
    <tableColumn id="26" xr3:uid="{2D9AEEC8-8846-4CDE-9DD2-4EF095672F2B}" name="الربع الثالث عام 2023م Quarter 3_x000a_ 2023" dataDxfId="146"/>
    <tableColumn id="27" xr3:uid="{DB22C559-245A-4AF0-915B-B68F0FAB530E}" name="الربع الرابع عام 2023م Quarter 4 _x000a_ 2023" dataDxfId="145"/>
    <tableColumn id="28" xr3:uid="{77E61307-B260-47D0-8CD8-75E217687106}" name="الربع الأول عام 2024م_x000a_Quarter 1 2024" dataDxfId="144"/>
    <tableColumn id="29" xr3:uid="{20A65AB8-687A-4D8A-A56F-7D9C84442EF7}" name="الربع الثاني عام  2024م_x000a_Quarter 2 2024" dataDxfId="143"/>
    <tableColumn id="30" xr3:uid="{7D6BBE67-D345-49DD-B0B0-0C2F4F9171A7}" name="الربع الثالث عام 2024م Quarter 3_x000a_ 2024" dataDxfId="14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1">
    <pageSetUpPr autoPageBreaks="0"/>
  </sheetPr>
  <dimension ref="A1:AD29"/>
  <sheetViews>
    <sheetView showGridLines="0" showRowColHeaders="0" rightToLeft="1" tabSelected="1" zoomScale="72" zoomScaleNormal="85" workbookViewId="0">
      <selection activeCell="J1" sqref="J1:T4"/>
    </sheetView>
  </sheetViews>
  <sheetFormatPr defaultColWidth="8.81640625" defaultRowHeight="14.5"/>
  <cols>
    <col min="1" max="16384" width="8.81640625" style="32"/>
  </cols>
  <sheetData>
    <row r="1" spans="1:30" ht="35.25" customHeight="1">
      <c r="A1" s="34"/>
      <c r="B1" s="35"/>
      <c r="C1" s="35"/>
      <c r="D1" s="35"/>
      <c r="E1" s="35"/>
      <c r="F1" s="35"/>
      <c r="G1" s="35"/>
      <c r="H1" s="36"/>
      <c r="I1" s="36"/>
      <c r="J1" s="369" t="s">
        <v>739</v>
      </c>
      <c r="K1" s="369"/>
      <c r="L1" s="369"/>
      <c r="M1" s="369"/>
      <c r="N1" s="369"/>
      <c r="O1" s="369"/>
      <c r="P1" s="369"/>
      <c r="Q1" s="369"/>
      <c r="R1" s="369"/>
      <c r="S1" s="369"/>
      <c r="T1" s="369"/>
      <c r="U1" s="35"/>
      <c r="V1" s="35"/>
      <c r="W1" s="35"/>
      <c r="X1" s="35"/>
      <c r="Y1" s="35"/>
      <c r="Z1" s="35"/>
      <c r="AA1" s="35"/>
      <c r="AB1" s="35"/>
      <c r="AC1" s="35"/>
      <c r="AD1" s="35"/>
    </row>
    <row r="2" spans="1:30" ht="34.5" customHeight="1">
      <c r="A2" s="34"/>
      <c r="B2" s="35"/>
      <c r="C2" s="35"/>
      <c r="D2" s="35"/>
      <c r="E2" s="35"/>
      <c r="F2" s="35"/>
      <c r="G2" s="35"/>
      <c r="H2" s="36"/>
      <c r="I2" s="36"/>
      <c r="J2" s="369"/>
      <c r="K2" s="369"/>
      <c r="L2" s="369"/>
      <c r="M2" s="369"/>
      <c r="N2" s="369"/>
      <c r="O2" s="369"/>
      <c r="P2" s="369"/>
      <c r="Q2" s="369"/>
      <c r="R2" s="369"/>
      <c r="S2" s="369"/>
      <c r="T2" s="369"/>
      <c r="U2" s="35"/>
      <c r="V2" s="35"/>
      <c r="W2" s="35"/>
      <c r="X2" s="35"/>
      <c r="Y2" s="35"/>
      <c r="Z2" s="35"/>
      <c r="AA2" s="35"/>
      <c r="AB2" s="35"/>
      <c r="AC2" s="35"/>
      <c r="AD2" s="35"/>
    </row>
    <row r="3" spans="1:30" ht="26">
      <c r="A3" s="34"/>
      <c r="B3" s="35"/>
      <c r="C3" s="35"/>
      <c r="D3" s="35"/>
      <c r="E3" s="35"/>
      <c r="F3" s="35"/>
      <c r="G3" s="35"/>
      <c r="H3" s="36"/>
      <c r="I3" s="36"/>
      <c r="J3" s="369"/>
      <c r="K3" s="369"/>
      <c r="L3" s="369"/>
      <c r="M3" s="369"/>
      <c r="N3" s="369"/>
      <c r="O3" s="369"/>
      <c r="P3" s="369"/>
      <c r="Q3" s="369"/>
      <c r="R3" s="369"/>
      <c r="S3" s="369"/>
      <c r="T3" s="369"/>
      <c r="U3" s="37"/>
      <c r="V3" s="35"/>
      <c r="W3" s="35"/>
      <c r="X3" s="35"/>
      <c r="Y3" s="35"/>
      <c r="Z3" s="35"/>
      <c r="AA3" s="35"/>
      <c r="AB3" s="35"/>
      <c r="AC3" s="35"/>
      <c r="AD3" s="35"/>
    </row>
    <row r="4" spans="1:30" ht="26">
      <c r="A4" s="34"/>
      <c r="B4" s="35"/>
      <c r="C4" s="35"/>
      <c r="D4" s="35"/>
      <c r="E4" s="35"/>
      <c r="F4" s="35"/>
      <c r="G4" s="35"/>
      <c r="H4" s="36"/>
      <c r="I4" s="36"/>
      <c r="J4" s="369"/>
      <c r="K4" s="369"/>
      <c r="L4" s="369"/>
      <c r="M4" s="369"/>
      <c r="N4" s="369"/>
      <c r="O4" s="369"/>
      <c r="P4" s="369"/>
      <c r="Q4" s="369"/>
      <c r="R4" s="369"/>
      <c r="S4" s="369"/>
      <c r="T4" s="369"/>
      <c r="U4" s="37"/>
      <c r="V4" s="35"/>
      <c r="W4" s="35"/>
      <c r="X4" s="35"/>
      <c r="Y4" s="35"/>
      <c r="Z4" s="35"/>
      <c r="AA4" s="35"/>
      <c r="AB4" s="35"/>
      <c r="AC4" s="35"/>
      <c r="AD4" s="35"/>
    </row>
    <row r="7" spans="1:30" s="9" customFormat="1">
      <c r="B7" s="32"/>
      <c r="C7" s="32"/>
      <c r="D7" s="32"/>
      <c r="E7" s="32"/>
      <c r="F7" s="32"/>
      <c r="G7" s="32"/>
      <c r="H7" s="32"/>
      <c r="I7" s="32"/>
      <c r="J7" s="32"/>
      <c r="K7" s="32"/>
      <c r="L7" s="32"/>
      <c r="M7" s="32"/>
      <c r="N7" s="32"/>
      <c r="O7" s="32"/>
      <c r="P7" s="32"/>
      <c r="Q7" s="32"/>
      <c r="R7" s="32"/>
      <c r="S7" s="32"/>
      <c r="T7" s="32"/>
      <c r="U7" s="32"/>
      <c r="V7" s="32"/>
      <c r="W7" s="32"/>
      <c r="X7" s="32"/>
      <c r="Y7" s="32"/>
      <c r="Z7" s="32"/>
    </row>
    <row r="8" spans="1:30" s="9" customFormat="1">
      <c r="B8" s="32"/>
      <c r="C8" s="32"/>
      <c r="D8" s="32"/>
      <c r="E8" s="32"/>
      <c r="F8" s="32"/>
      <c r="G8" s="32"/>
      <c r="H8" s="32"/>
      <c r="I8" s="32"/>
      <c r="J8" s="32"/>
      <c r="K8" s="32"/>
      <c r="L8" s="32"/>
      <c r="M8" s="32"/>
      <c r="N8" s="32"/>
      <c r="O8" s="32"/>
      <c r="P8" s="32"/>
      <c r="Q8" s="32"/>
      <c r="R8" s="32"/>
      <c r="S8" s="32"/>
      <c r="T8" s="32"/>
      <c r="U8" s="32"/>
      <c r="V8" s="32"/>
      <c r="W8" s="32"/>
      <c r="X8" s="32"/>
      <c r="Y8" s="32"/>
      <c r="Z8" s="32"/>
    </row>
    <row r="9" spans="1:30" s="9" customFormat="1">
      <c r="B9" s="32"/>
      <c r="C9" s="32"/>
      <c r="D9" s="32"/>
      <c r="E9" s="32"/>
      <c r="F9" s="32"/>
      <c r="G9" s="32"/>
      <c r="H9" s="32"/>
      <c r="I9" s="32"/>
      <c r="J9" s="32"/>
      <c r="K9" s="32"/>
      <c r="L9" s="32"/>
      <c r="M9" s="32"/>
      <c r="N9" s="32"/>
      <c r="O9" s="32"/>
      <c r="P9" s="32"/>
      <c r="Q9" s="32"/>
      <c r="R9" s="32"/>
      <c r="S9" s="32"/>
      <c r="T9" s="32"/>
      <c r="U9" s="32"/>
      <c r="V9" s="32"/>
      <c r="W9" s="32"/>
      <c r="X9" s="32"/>
      <c r="Y9" s="32"/>
      <c r="Z9" s="32"/>
    </row>
    <row r="10" spans="1:30" s="9" customFormat="1" ht="15" thickBot="1">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30" s="9" customFormat="1" ht="36.75" customHeight="1">
      <c r="B11" s="32"/>
      <c r="C11" s="370" t="s">
        <v>2</v>
      </c>
      <c r="D11" s="371"/>
      <c r="E11" s="371"/>
      <c r="F11" s="371"/>
      <c r="G11" s="371"/>
      <c r="H11" s="371"/>
      <c r="I11" s="371"/>
      <c r="J11" s="371"/>
      <c r="K11" s="371"/>
      <c r="L11" s="372"/>
      <c r="M11" s="38">
        <v>1</v>
      </c>
      <c r="N11" s="373" t="s">
        <v>3</v>
      </c>
      <c r="O11" s="374"/>
      <c r="P11" s="374"/>
      <c r="Q11" s="374"/>
      <c r="R11" s="374"/>
      <c r="S11" s="374"/>
      <c r="T11" s="374"/>
      <c r="U11" s="374"/>
      <c r="V11" s="374"/>
      <c r="W11" s="375"/>
      <c r="X11" s="39"/>
      <c r="Y11" s="32"/>
    </row>
    <row r="12" spans="1:30" s="9" customFormat="1" ht="36.75" customHeight="1">
      <c r="B12" s="32"/>
      <c r="C12" s="365" t="s">
        <v>27</v>
      </c>
      <c r="D12" s="365"/>
      <c r="E12" s="365"/>
      <c r="F12" s="365"/>
      <c r="G12" s="365"/>
      <c r="H12" s="365"/>
      <c r="I12" s="365"/>
      <c r="J12" s="365"/>
      <c r="K12" s="365"/>
      <c r="L12" s="365"/>
      <c r="M12" s="40">
        <v>2</v>
      </c>
      <c r="N12" s="366" t="s">
        <v>28</v>
      </c>
      <c r="O12" s="366"/>
      <c r="P12" s="366"/>
      <c r="Q12" s="366"/>
      <c r="R12" s="366"/>
      <c r="S12" s="366"/>
      <c r="T12" s="366"/>
      <c r="U12" s="366"/>
      <c r="V12" s="366"/>
      <c r="W12" s="366"/>
      <c r="X12" s="39"/>
      <c r="Y12" s="32"/>
    </row>
    <row r="13" spans="1:30" s="9" customFormat="1" ht="36.75" customHeight="1">
      <c r="B13" s="32"/>
      <c r="C13" s="367" t="s">
        <v>29</v>
      </c>
      <c r="D13" s="367"/>
      <c r="E13" s="367"/>
      <c r="F13" s="367"/>
      <c r="G13" s="367"/>
      <c r="H13" s="367"/>
      <c r="I13" s="367"/>
      <c r="J13" s="367"/>
      <c r="K13" s="367"/>
      <c r="L13" s="367"/>
      <c r="M13" s="41">
        <v>3</v>
      </c>
      <c r="N13" s="368" t="s">
        <v>527</v>
      </c>
      <c r="O13" s="368"/>
      <c r="P13" s="368"/>
      <c r="Q13" s="368"/>
      <c r="R13" s="368"/>
      <c r="S13" s="368"/>
      <c r="T13" s="368"/>
      <c r="U13" s="368"/>
      <c r="V13" s="368"/>
      <c r="W13" s="368"/>
      <c r="X13" s="39"/>
      <c r="Y13" s="32"/>
    </row>
    <row r="14" spans="1:30" s="9" customFormat="1" ht="36.75" customHeight="1">
      <c r="B14" s="32"/>
      <c r="C14" s="365" t="s">
        <v>30</v>
      </c>
      <c r="D14" s="365"/>
      <c r="E14" s="365"/>
      <c r="F14" s="365"/>
      <c r="G14" s="365"/>
      <c r="H14" s="365"/>
      <c r="I14" s="365"/>
      <c r="J14" s="365"/>
      <c r="K14" s="365"/>
      <c r="L14" s="365"/>
      <c r="M14" s="40">
        <v>4</v>
      </c>
      <c r="N14" s="366" t="s">
        <v>526</v>
      </c>
      <c r="O14" s="366"/>
      <c r="P14" s="366"/>
      <c r="Q14" s="366"/>
      <c r="R14" s="366"/>
      <c r="S14" s="366"/>
      <c r="T14" s="366"/>
      <c r="U14" s="366"/>
      <c r="V14" s="366"/>
      <c r="W14" s="366"/>
      <c r="X14" s="39"/>
      <c r="Y14" s="32"/>
    </row>
    <row r="15" spans="1:30" s="9" customFormat="1" ht="36.75" customHeight="1">
      <c r="B15" s="32"/>
      <c r="C15" s="367" t="s">
        <v>31</v>
      </c>
      <c r="D15" s="367"/>
      <c r="E15" s="367"/>
      <c r="F15" s="367"/>
      <c r="G15" s="367"/>
      <c r="H15" s="367"/>
      <c r="I15" s="367"/>
      <c r="J15" s="367"/>
      <c r="K15" s="367"/>
      <c r="L15" s="367"/>
      <c r="M15" s="41">
        <v>5</v>
      </c>
      <c r="N15" s="368" t="s">
        <v>32</v>
      </c>
      <c r="O15" s="368"/>
      <c r="P15" s="368"/>
      <c r="Q15" s="368"/>
      <c r="R15" s="368"/>
      <c r="S15" s="368"/>
      <c r="T15" s="368"/>
      <c r="U15" s="368"/>
      <c r="V15" s="368"/>
      <c r="W15" s="368"/>
      <c r="X15" s="39"/>
      <c r="Y15" s="32"/>
    </row>
    <row r="16" spans="1:30" ht="36.75" customHeight="1">
      <c r="C16" s="365" t="s">
        <v>33</v>
      </c>
      <c r="D16" s="365"/>
      <c r="E16" s="365"/>
      <c r="F16" s="365"/>
      <c r="G16" s="365"/>
      <c r="H16" s="365"/>
      <c r="I16" s="365"/>
      <c r="J16" s="365"/>
      <c r="K16" s="365"/>
      <c r="L16" s="365"/>
      <c r="M16" s="40">
        <v>6</v>
      </c>
      <c r="N16" s="366" t="s">
        <v>34</v>
      </c>
      <c r="O16" s="366"/>
      <c r="P16" s="366"/>
      <c r="Q16" s="366"/>
      <c r="R16" s="366"/>
      <c r="S16" s="366"/>
      <c r="T16" s="366"/>
      <c r="U16" s="366"/>
      <c r="V16" s="366"/>
      <c r="W16" s="366"/>
      <c r="X16" s="39"/>
    </row>
    <row r="17" spans="1:30" ht="36.75" customHeight="1">
      <c r="B17" s="31"/>
      <c r="C17" s="367" t="s">
        <v>35</v>
      </c>
      <c r="D17" s="367"/>
      <c r="E17" s="367"/>
      <c r="F17" s="367"/>
      <c r="G17" s="367"/>
      <c r="H17" s="367"/>
      <c r="I17" s="367"/>
      <c r="J17" s="367"/>
      <c r="K17" s="367"/>
      <c r="L17" s="367"/>
      <c r="M17" s="41">
        <v>7</v>
      </c>
      <c r="N17" s="368" t="s">
        <v>36</v>
      </c>
      <c r="O17" s="368"/>
      <c r="P17" s="368"/>
      <c r="Q17" s="368"/>
      <c r="R17" s="368"/>
      <c r="S17" s="368"/>
      <c r="T17" s="368"/>
      <c r="U17" s="368"/>
      <c r="V17" s="368"/>
      <c r="W17" s="368"/>
      <c r="X17" s="39"/>
    </row>
    <row r="18" spans="1:30" ht="36.75" customHeight="1">
      <c r="C18" s="365" t="s">
        <v>37</v>
      </c>
      <c r="D18" s="365"/>
      <c r="E18" s="365"/>
      <c r="F18" s="365"/>
      <c r="G18" s="365"/>
      <c r="H18" s="365"/>
      <c r="I18" s="365"/>
      <c r="J18" s="365"/>
      <c r="K18" s="365"/>
      <c r="L18" s="365"/>
      <c r="M18" s="40">
        <v>8</v>
      </c>
      <c r="N18" s="366" t="s">
        <v>38</v>
      </c>
      <c r="O18" s="366"/>
      <c r="P18" s="366"/>
      <c r="Q18" s="366"/>
      <c r="R18" s="366"/>
      <c r="S18" s="366"/>
      <c r="T18" s="366"/>
      <c r="U18" s="366"/>
      <c r="V18" s="366"/>
      <c r="W18" s="366"/>
      <c r="X18" s="39"/>
    </row>
    <row r="19" spans="1:30" ht="36.75" customHeight="1">
      <c r="C19" s="367" t="s">
        <v>39</v>
      </c>
      <c r="D19" s="367"/>
      <c r="E19" s="367"/>
      <c r="F19" s="367"/>
      <c r="G19" s="367"/>
      <c r="H19" s="367"/>
      <c r="I19" s="367"/>
      <c r="J19" s="367"/>
      <c r="K19" s="367"/>
      <c r="L19" s="367"/>
      <c r="M19" s="41">
        <v>9</v>
      </c>
      <c r="N19" s="368" t="s">
        <v>40</v>
      </c>
      <c r="O19" s="368"/>
      <c r="P19" s="368"/>
      <c r="Q19" s="368"/>
      <c r="R19" s="368"/>
      <c r="S19" s="368"/>
      <c r="T19" s="368"/>
      <c r="U19" s="368"/>
      <c r="V19" s="368"/>
      <c r="W19" s="368"/>
      <c r="X19" s="39"/>
    </row>
    <row r="20" spans="1:30" ht="36.75" customHeight="1">
      <c r="C20" s="365" t="s">
        <v>41</v>
      </c>
      <c r="D20" s="365"/>
      <c r="E20" s="365"/>
      <c r="F20" s="365"/>
      <c r="G20" s="365"/>
      <c r="H20" s="365"/>
      <c r="I20" s="365"/>
      <c r="J20" s="365"/>
      <c r="K20" s="365"/>
      <c r="L20" s="365"/>
      <c r="M20" s="40">
        <v>10</v>
      </c>
      <c r="N20" s="366" t="s">
        <v>42</v>
      </c>
      <c r="O20" s="366"/>
      <c r="P20" s="366"/>
      <c r="Q20" s="366"/>
      <c r="R20" s="366"/>
      <c r="S20" s="366"/>
      <c r="T20" s="366"/>
      <c r="U20" s="366"/>
      <c r="V20" s="366"/>
      <c r="W20" s="366"/>
      <c r="X20" s="39"/>
    </row>
    <row r="21" spans="1:30" ht="36.75" customHeight="1">
      <c r="C21" s="367" t="s">
        <v>43</v>
      </c>
      <c r="D21" s="367"/>
      <c r="E21" s="367"/>
      <c r="F21" s="367"/>
      <c r="G21" s="367"/>
      <c r="H21" s="367"/>
      <c r="I21" s="367"/>
      <c r="J21" s="367"/>
      <c r="K21" s="367"/>
      <c r="L21" s="367"/>
      <c r="M21" s="41">
        <v>11</v>
      </c>
      <c r="N21" s="368" t="s">
        <v>44</v>
      </c>
      <c r="O21" s="368"/>
      <c r="P21" s="368"/>
      <c r="Q21" s="368"/>
      <c r="R21" s="368"/>
      <c r="S21" s="368"/>
      <c r="T21" s="368"/>
      <c r="U21" s="368"/>
      <c r="V21" s="368"/>
      <c r="W21" s="368"/>
      <c r="X21" s="39"/>
    </row>
    <row r="22" spans="1:30" ht="36.75" customHeight="1">
      <c r="C22" s="365" t="s">
        <v>61</v>
      </c>
      <c r="D22" s="365"/>
      <c r="E22" s="365"/>
      <c r="F22" s="365"/>
      <c r="G22" s="365"/>
      <c r="H22" s="365"/>
      <c r="I22" s="365"/>
      <c r="J22" s="365"/>
      <c r="K22" s="365"/>
      <c r="L22" s="365"/>
      <c r="M22" s="40">
        <v>12</v>
      </c>
      <c r="N22" s="366" t="s">
        <v>64</v>
      </c>
      <c r="O22" s="366"/>
      <c r="P22" s="366"/>
      <c r="Q22" s="366"/>
      <c r="R22" s="366"/>
      <c r="S22" s="366"/>
      <c r="T22" s="366"/>
      <c r="U22" s="366"/>
      <c r="V22" s="366"/>
      <c r="W22" s="366"/>
      <c r="X22" s="42"/>
    </row>
    <row r="23" spans="1:30" ht="36.75" customHeight="1" thickBot="1">
      <c r="C23" s="363" t="s">
        <v>45</v>
      </c>
      <c r="D23" s="363"/>
      <c r="E23" s="363"/>
      <c r="F23" s="363"/>
      <c r="G23" s="363"/>
      <c r="H23" s="363"/>
      <c r="I23" s="363"/>
      <c r="J23" s="363"/>
      <c r="K23" s="363"/>
      <c r="L23" s="363"/>
      <c r="M23" s="43">
        <v>13</v>
      </c>
      <c r="N23" s="364" t="s">
        <v>68</v>
      </c>
      <c r="O23" s="364"/>
      <c r="P23" s="364"/>
      <c r="Q23" s="364"/>
      <c r="R23" s="364"/>
      <c r="S23" s="364"/>
      <c r="T23" s="364"/>
      <c r="U23" s="364"/>
      <c r="V23" s="364"/>
      <c r="W23" s="364"/>
      <c r="X23" s="39"/>
    </row>
    <row r="26" spans="1:30">
      <c r="R26" s="108"/>
      <c r="S26" s="108"/>
      <c r="T26" s="108"/>
      <c r="U26" s="108"/>
      <c r="V26" s="108"/>
      <c r="W26" s="108"/>
      <c r="X26" s="108"/>
      <c r="Y26" s="108"/>
      <c r="Z26" s="108"/>
      <c r="AA26" s="108"/>
      <c r="AB26" s="108"/>
      <c r="AD26" s="108"/>
    </row>
    <row r="27" spans="1:30">
      <c r="A27" s="108"/>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row>
    <row r="28" spans="1:30" ht="24.5">
      <c r="A28" s="34"/>
      <c r="B28" s="34"/>
      <c r="C28" s="230" t="s">
        <v>46</v>
      </c>
      <c r="D28" s="230"/>
      <c r="E28" s="230"/>
      <c r="F28" s="230"/>
      <c r="G28" s="230"/>
      <c r="H28" s="36"/>
      <c r="I28" s="36"/>
      <c r="J28" s="36"/>
      <c r="K28" s="36"/>
      <c r="L28" s="36"/>
      <c r="M28" s="36"/>
      <c r="N28" s="36"/>
      <c r="O28" s="36"/>
      <c r="P28" s="36"/>
      <c r="Q28" s="36"/>
      <c r="R28" s="230"/>
      <c r="S28" s="230"/>
      <c r="T28" s="230"/>
      <c r="U28" s="231"/>
      <c r="V28" s="230"/>
      <c r="W28" s="230" t="s">
        <v>47</v>
      </c>
      <c r="X28" s="34"/>
      <c r="Y28" s="34"/>
      <c r="Z28" s="34"/>
      <c r="AA28" s="34"/>
      <c r="AB28" s="34"/>
      <c r="AC28" s="34"/>
    </row>
    <row r="29" spans="1:30" ht="24.5">
      <c r="A29" s="34"/>
      <c r="B29" s="34"/>
      <c r="C29" s="230" t="s">
        <v>48</v>
      </c>
      <c r="D29" s="230"/>
      <c r="E29" s="230"/>
      <c r="F29" s="230"/>
      <c r="G29" s="230"/>
      <c r="H29" s="36"/>
      <c r="I29" s="36"/>
      <c r="J29" s="36"/>
      <c r="K29" s="36"/>
      <c r="L29" s="36"/>
      <c r="M29" s="36"/>
      <c r="N29" s="36"/>
      <c r="O29" s="36"/>
      <c r="P29" s="36"/>
      <c r="Q29" s="36"/>
      <c r="R29" s="230"/>
      <c r="S29" s="230"/>
      <c r="T29" s="230"/>
      <c r="U29" s="231"/>
      <c r="V29" s="230"/>
      <c r="W29" s="230" t="s">
        <v>49</v>
      </c>
      <c r="X29" s="34"/>
      <c r="Y29" s="34"/>
      <c r="Z29" s="34"/>
      <c r="AA29" s="34"/>
      <c r="AB29" s="34"/>
      <c r="AC29" s="34"/>
    </row>
  </sheetData>
  <mergeCells count="27">
    <mergeCell ref="J1:T4"/>
    <mergeCell ref="C13:L13"/>
    <mergeCell ref="N13:W13"/>
    <mergeCell ref="C11:L11"/>
    <mergeCell ref="N11:W11"/>
    <mergeCell ref="C12:L12"/>
    <mergeCell ref="N12:W12"/>
    <mergeCell ref="C14:L14"/>
    <mergeCell ref="N14:W14"/>
    <mergeCell ref="C15:L15"/>
    <mergeCell ref="N15:W15"/>
    <mergeCell ref="C16:L16"/>
    <mergeCell ref="N16:W16"/>
    <mergeCell ref="C17:L17"/>
    <mergeCell ref="N17:W17"/>
    <mergeCell ref="C18:L18"/>
    <mergeCell ref="N18:W18"/>
    <mergeCell ref="C19:L19"/>
    <mergeCell ref="N19:W19"/>
    <mergeCell ref="C23:L23"/>
    <mergeCell ref="N23:W23"/>
    <mergeCell ref="C20:L20"/>
    <mergeCell ref="N20:W20"/>
    <mergeCell ref="C21:L21"/>
    <mergeCell ref="N21:W21"/>
    <mergeCell ref="C22:L22"/>
    <mergeCell ref="N22:W22"/>
  </mergeCells>
  <hyperlinks>
    <hyperlink ref="C11:H11" location="'1'!J9" display="جدول رقم (1): مؤشرات القوى العاملة حسب الشخص المرخص له" xr:uid="{00000000-0004-0000-3D00-000000000000}"/>
    <hyperlink ref="C16:H16" location="'3'!D8" display="جدول رقم (3): قيم التداولات لدى الأشخاص المرخص لهم في ممارسة نشاط التعامل بصفة وكيل " xr:uid="{00000000-0004-0000-3D00-000001000000}"/>
    <hyperlink ref="C18:H18" location="'5'!D9" display="جدول رقم (5): معدل الشكاوي ضد الأشخاص المرخص لهم المودعة لدى الهيئة" xr:uid="{00000000-0004-0000-3D00-000002000000}"/>
    <hyperlink ref="C19:H19" location="'6'!D9" display="جدول رقم (6): نسبة الشكاوى على الأشخاص المرخص لهم التي سويت / عولجت إلى إجمالي عدد الشكاوى" xr:uid="{00000000-0004-0000-3D00-000003000000}"/>
    <hyperlink ref="C20:H20" location="'7'!F9" display="جدول رقم (7): مؤشر معدل توفر خدمة الوساطة للعميل" xr:uid="{00000000-0004-0000-3D00-000004000000}"/>
    <hyperlink ref="C17:H17" location="'4'!E9" display="جدول رقم (4):  حجم الأصول المدارة لدى الاشخاص المرخص لهم في ممارسة نشاط الإدارة" xr:uid="{00000000-0004-0000-3D00-000005000000}"/>
    <hyperlink ref="C15:H15" location="'2'!F9" display="جدول رقم (2): الكفاية المالية للأشخاص المرخص لهم في ممارسة نشاط التعامل و/ أو الإدارة و/ أو الحفظ" xr:uid="{00000000-0004-0000-3D00-000006000000}"/>
    <hyperlink ref="C21:H21" location="'8'!A1" display="جدول رقم (9): عدد الصناديق العامة والخاصة بحسب مؤسسات السوق المالية في ممارسة نشاط إدارة الصناديق الاستثمارية" xr:uid="{00000000-0004-0000-3D00-000007000000}"/>
    <hyperlink ref="C11:L11" location="' القوى العاملة مؤسسات السوق'!A1" display="جدول رقم (1): مؤشرات القوى العاملة حسب مؤسسات السوق المالية" xr:uid="{00000000-0004-0000-3D00-000008000000}"/>
    <hyperlink ref="C15:L15" location="' الكفاية المالية مؤسسات السوق'!A1" display="جدول رقم (5): الكفاية المالية لمؤسسات السوق المالية في ممارسة نشاط التعامل و/ أو الإدارة و/ أو الحفظ" xr:uid="{00000000-0004-0000-3D00-000009000000}"/>
    <hyperlink ref="C12:H12" location="'2'!F9" display="جدول رقم (2): الكفاية المالية للأشخاص المرخص لهم في ممارسة نشاط التعامل و/ أو الإدارة و/ أو الحفظ" xr:uid="{00000000-0004-0000-3D00-00000A000000}"/>
    <hyperlink ref="C12:L12" location="'القوى العاملة وكالات التصنيف  '!A1" display="الجدول رقم (2): مؤشرات القوى العاملة لوكالات التصنيف الائتماني" xr:uid="{00000000-0004-0000-3D00-00000B000000}"/>
    <hyperlink ref="C14:H14" location="'2'!F9" display="جدول رقم (2): الكفاية المالية للأشخاص المرخص لهم في ممارسة نشاط التعامل و/ أو الإدارة و/ أو الحفظ" xr:uid="{00000000-0004-0000-3D00-00000C000000}"/>
    <hyperlink ref="C14:L14" location="' القوى العاملة التقنية المالية'!A1" display="الجدول رقم (4): مؤشرات القوى العاملة حسب شركة التقنية المالية" xr:uid="{00000000-0004-0000-3D00-00000D000000}"/>
    <hyperlink ref="C13:H13" location="'2'!F9" display="جدول رقم (2): الكفاية المالية للأشخاص المرخص لهم في ممارسة نشاط التعامل و/ أو الإدارة و/ أو الحفظ" xr:uid="{00000000-0004-0000-3D00-00000E000000}"/>
    <hyperlink ref="C13:L13" location="'القوى العاملة البنية الأساسية'!A1" display="الجدول رقم (3): مؤشرات القوى العاملة لمؤسسات البنية الأساسية للسوق" xr:uid="{00000000-0004-0000-3D00-00000F000000}"/>
    <hyperlink ref="C22:H22" location="'8'!A1" display="جدول رقم (9): عدد الصناديق العامة والخاصة بحسب مؤسسات السوق المالية في ممارسة نشاط إدارة الصناديق الاستثمارية" xr:uid="{00000000-0004-0000-3D00-000010000000}"/>
    <hyperlink ref="C23:H23" location="'8'!A1" display="جدول رقم (9): عدد الصناديق العامة والخاصة بحسب مؤسسات السوق المالية في ممارسة نشاط إدارة الصناديق الاستثمارية" xr:uid="{00000000-0004-0000-3D00-000011000000}"/>
    <hyperlink ref="C16:L16" location="' قيم التداولات '!A1" display="جدول رقم (6): قيم التداولات لدى مؤسسات السوق المالية في ممارسة نشاط التعامل بصفة وكيل " xr:uid="{00000000-0004-0000-3D00-000012000000}"/>
    <hyperlink ref="C17:L17" location="'حجم الأصول المدارة'!A1" display="جدول رقم (7):  حجم الأصول المدارة لدى مؤسسات السوق المالية في ممارسة نشاط الإدارة" xr:uid="{00000000-0004-0000-3D00-000013000000}"/>
    <hyperlink ref="C18:L18" location="'معدل الشكاوي ضد المؤسسات'!A1" display="جدول رقم (8): معدل الشكاوي ضد مؤسسات السوق المالية المودعة لدى الهيئة" xr:uid="{00000000-0004-0000-3D00-000014000000}"/>
    <hyperlink ref="C19:L19" location="'نسبة الشكاوى المعالجة'!A1" display="جدول رقم (9): نسبة الشكاوى على مؤسسات السوق المالية التي سويت / عولجت إلى إجمالي عدد الشكاوى" xr:uid="{00000000-0004-0000-3D00-000015000000}"/>
    <hyperlink ref="C20:L20" location="'معدل توفر خدمة الوساطة '!A1" display="الجدول رقم (10):  معدل توفر خدمة الوساطة " xr:uid="{00000000-0004-0000-3D00-000016000000}"/>
    <hyperlink ref="C21:L21" location="' عدد صناديق مؤسسات نشاط الادارة'!A1" display="جدول رقم (11): عدد الصناديق العامة والخاصة بحسب مؤسسات السوق المالية في ممارسة نشاط إدارة الصناديق الاستثمارية" xr:uid="{00000000-0004-0000-3D00-000017000000}"/>
    <hyperlink ref="C22:L22" location="'حجم الأصول تحت نشاط الحفظ'!A1" display="الجدول رقم (12): حجم الأصول تحت نشاط الحفظ لدى مؤسسات السوق المالية المرخص لها في نشاط الحفظ" xr:uid="{00000000-0004-0000-3D00-000018000000}"/>
    <hyperlink ref="C23:L23" location="'طلب تصريح تجربةالتقنية المالية '!A1" display="الجدول رقم (13): عدد طلبات تصريح تجربة التقنية المالية" xr:uid="{00000000-0004-0000-3D00-000019000000}"/>
    <hyperlink ref="N11:W11" location="' القوى العاملة مؤسسات السوق'!A1" display="Table(1): Indicators of Workforce at Capital Market Institutions" xr:uid="{00000000-0004-0000-3D00-00001A000000}"/>
    <hyperlink ref="N12:W12" location="'القوى العاملة وكالات التصنيف  '!A1" display="Table(2): Indicators of the Workforce of Credit Rating Agencies" xr:uid="{00000000-0004-0000-3D00-00001B000000}"/>
    <hyperlink ref="N13:W13" location="'القوى العاملة البنية الأساسية'!A1" display="Table(3): Indicators of the Workforce of Market Infrastructure Institutions" xr:uid="{00000000-0004-0000-3D00-00001C000000}"/>
    <hyperlink ref="N14:W14" location="'طلب تصريح تجربةالتقنية المالية '!A1" display="Table(4): Indicators of the Workforce of Financial Technology Companies" xr:uid="{00000000-0004-0000-3D00-00001D000000}"/>
    <hyperlink ref="N15:W15" location="' الكفاية المالية مؤسسات السوق'!A1" display="Table(5): Capital Adequacy For Capital Market Institutions Licensed in Dealing, Managing or/and Custody" xr:uid="{00000000-0004-0000-3D00-00001E000000}"/>
    <hyperlink ref="N16:W16" location="' قيم التداولات التعامل كوكيل'!A1" display="Table(6): Trading values Per Broker (Capital Market Institutions Licensed in Dealing as an Agent) " xr:uid="{00000000-0004-0000-3D00-00001F000000}"/>
    <hyperlink ref="N17:W17" location="'حجم الأصول المدارة'!A1" display="Table(7): Asset Under Management(AUM) Per Capital Market Institution (Public, Private Funds and Discretionary Portfolio Management (DPM))" xr:uid="{00000000-0004-0000-3D00-000020000000}"/>
    <hyperlink ref="N18:W18" location="'معدل الشكاوي ضد المؤسسات'!A1" display="Table(8): Complaints rate Deposited to CMA against Capital Market Institutions" xr:uid="{00000000-0004-0000-3D00-000021000000}"/>
    <hyperlink ref="N19:W19" location="'نسبة الشكاوى المعالجة'!A1" display="Table(9): Processed / Settled Complaints Against Capital Market Institutions as a Percentage of Total Complaints Filed with CMA" xr:uid="{00000000-0004-0000-3D00-000022000000}"/>
    <hyperlink ref="N20:W20" location="'معدل توفر خدمة الوساطة '!A1" display="Table (10): Service Availability Rate" xr:uid="{00000000-0004-0000-3D00-000023000000}"/>
    <hyperlink ref="N21:W21" location="' عدد صناديق مؤسسات نشاط الادارة'!A1" display="Table(11): Number of Public and Private Funds per Capital Market Institution" xr:uid="{00000000-0004-0000-3D00-000024000000}"/>
    <hyperlink ref="N22:W22" location="'حجم الأصول تحت نشاط الحفظ'!A1" display="Table(12): Assets Under Custodial Activity at the Capital Market Institutions Licensed for Custody Activity" xr:uid="{00000000-0004-0000-3D00-000025000000}"/>
    <hyperlink ref="N23:W23" location="'طلب تصريح تجربةالتقنية المالية '!A1" display="Table(13):Number of FinTech Experimental Permit Applications " xr:uid="{00000000-0004-0000-3D00-000026000000}"/>
  </hyperlinks>
  <pageMargins left="0.7" right="0.7" top="0.75" bottom="0.75" header="0.3" footer="0.3"/>
  <pageSetup paperSize="9" orientation="portrait" r:id="rId1"/>
  <headerFooter>
    <oddFooter>&amp;C&amp;"Calibri"&amp;11&amp;K000000&amp;"Calibri"&amp;11&amp;K000000&amp;10&amp;K663300Classification: &amp;K000000Public   عام_x000D_&amp;1#&amp;"Calibri"&amp;10&amp;K000000Internal - داخلي</oddFooter>
    <evenFooter>&amp;C&amp;10&amp;K663300Classification: &amp;K000000Public   عام</evenFooter>
    <firstFooter>&amp;C&amp;10&amp;K663300Classification: &amp;K000000Public   عام</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99E5A-EB9A-414D-A8E7-094E359C4896}">
  <sheetPr codeName="Sheet10">
    <pageSetUpPr autoPageBreaks="0"/>
  </sheetPr>
  <dimension ref="C8:AF100"/>
  <sheetViews>
    <sheetView showGridLines="0" showRowColHeaders="0" rightToLeft="1" topLeftCell="A92" zoomScaleNormal="100" workbookViewId="0">
      <pane xSplit="4" topLeftCell="AA1" activePane="topRight" state="frozen"/>
      <selection activeCell="A2" sqref="A2"/>
      <selection pane="topRight" activeCell="AB12" sqref="AB12:AF97"/>
    </sheetView>
  </sheetViews>
  <sheetFormatPr defaultColWidth="8.81640625" defaultRowHeight="14.5"/>
  <cols>
    <col min="1" max="2" width="8.81640625" style="108"/>
    <col min="3" max="3" width="5.453125" style="108" customWidth="1"/>
    <col min="4" max="4" width="60" style="108" customWidth="1"/>
    <col min="5" max="5" width="14.453125" style="108" customWidth="1"/>
    <col min="6" max="10" width="15.453125" style="108" customWidth="1"/>
    <col min="11" max="12" width="14.54296875" style="108" customWidth="1"/>
    <col min="13" max="13" width="15.1796875" style="108" customWidth="1"/>
    <col min="14" max="18" width="14.54296875" style="108" customWidth="1"/>
    <col min="19" max="20" width="14.453125" style="108" customWidth="1"/>
    <col min="21" max="25" width="14.54296875" style="108" customWidth="1"/>
    <col min="26" max="28" width="13.453125" style="108" customWidth="1"/>
    <col min="29" max="29" width="13.7265625" style="108" customWidth="1"/>
    <col min="30" max="32" width="15.1796875" style="108" customWidth="1"/>
    <col min="33" max="16384" width="8.81640625" style="108"/>
  </cols>
  <sheetData>
    <row r="8" spans="3:32" ht="23.25" customHeight="1">
      <c r="C8" s="10"/>
      <c r="D8" s="10"/>
      <c r="E8" s="10"/>
      <c r="F8" s="10"/>
      <c r="G8" s="10"/>
      <c r="H8" s="10"/>
    </row>
    <row r="9" spans="3:32" ht="93" customHeight="1">
      <c r="D9" s="240" t="s">
        <v>59</v>
      </c>
      <c r="E9" s="122"/>
      <c r="F9" s="122"/>
      <c r="G9" s="122"/>
      <c r="H9" s="122"/>
      <c r="I9" s="122"/>
      <c r="J9" s="122"/>
      <c r="K9" s="10"/>
      <c r="L9" s="10"/>
    </row>
    <row r="10" spans="3:32" ht="17.5">
      <c r="C10" s="33"/>
      <c r="D10" s="33"/>
      <c r="E10" s="33"/>
      <c r="F10" s="33"/>
      <c r="G10" s="33"/>
      <c r="H10" s="33"/>
      <c r="I10" s="33"/>
      <c r="J10" s="33"/>
      <c r="K10" s="33"/>
      <c r="L10" s="33"/>
      <c r="M10" s="33"/>
      <c r="N10" s="33"/>
      <c r="O10" s="33"/>
      <c r="P10" s="33"/>
      <c r="Q10" s="33"/>
      <c r="R10" s="33"/>
      <c r="S10" s="33"/>
      <c r="T10" s="33"/>
      <c r="U10" s="33"/>
      <c r="V10" s="33"/>
      <c r="W10" s="33"/>
      <c r="X10" s="33"/>
      <c r="Y10" s="33"/>
    </row>
    <row r="11" spans="3:32" ht="62.5" thickBot="1">
      <c r="C11" s="138" t="s">
        <v>4</v>
      </c>
      <c r="D11" s="135" t="s">
        <v>70</v>
      </c>
      <c r="E11" s="103" t="s">
        <v>242</v>
      </c>
      <c r="F11" s="103" t="s">
        <v>243</v>
      </c>
      <c r="G11" s="103" t="s">
        <v>244</v>
      </c>
      <c r="H11" s="103" t="s">
        <v>245</v>
      </c>
      <c r="I11" s="103" t="s">
        <v>349</v>
      </c>
      <c r="J11" s="103" t="s">
        <v>350</v>
      </c>
      <c r="K11" s="103" t="s">
        <v>351</v>
      </c>
      <c r="L11" s="103" t="s">
        <v>352</v>
      </c>
      <c r="M11" s="103" t="s">
        <v>250</v>
      </c>
      <c r="N11" s="103" t="s">
        <v>251</v>
      </c>
      <c r="O11" s="103" t="s">
        <v>252</v>
      </c>
      <c r="P11" s="103" t="s">
        <v>253</v>
      </c>
      <c r="Q11" s="103" t="s">
        <v>254</v>
      </c>
      <c r="R11" s="103" t="s">
        <v>255</v>
      </c>
      <c r="S11" s="103" t="s">
        <v>256</v>
      </c>
      <c r="T11" s="103" t="s">
        <v>257</v>
      </c>
      <c r="U11" s="103" t="s">
        <v>258</v>
      </c>
      <c r="V11" s="103" t="s">
        <v>259</v>
      </c>
      <c r="W11" s="103" t="s">
        <v>353</v>
      </c>
      <c r="X11" s="103" t="s">
        <v>354</v>
      </c>
      <c r="Y11" s="103" t="s">
        <v>511</v>
      </c>
      <c r="Z11" s="103" t="s">
        <v>550</v>
      </c>
      <c r="AA11" s="103" t="s">
        <v>558</v>
      </c>
      <c r="AB11" s="190" t="s">
        <v>612</v>
      </c>
      <c r="AC11" s="190" t="s">
        <v>639</v>
      </c>
      <c r="AD11" s="190" t="s">
        <v>681</v>
      </c>
      <c r="AE11" s="190" t="s">
        <v>706</v>
      </c>
      <c r="AF11" s="190" t="s">
        <v>738</v>
      </c>
    </row>
    <row r="12" spans="3:32" ht="63.75" customHeight="1" thickBot="1">
      <c r="C12" s="130">
        <v>1</v>
      </c>
      <c r="D12" s="82" t="s">
        <v>131</v>
      </c>
      <c r="E12" s="86" t="s">
        <v>0</v>
      </c>
      <c r="F12" s="86" t="s">
        <v>0</v>
      </c>
      <c r="G12" s="86" t="s">
        <v>0</v>
      </c>
      <c r="H12" s="86" t="s">
        <v>0</v>
      </c>
      <c r="I12" s="86">
        <v>1</v>
      </c>
      <c r="J12" s="86">
        <v>0</v>
      </c>
      <c r="K12" s="86" t="s">
        <v>0</v>
      </c>
      <c r="L12" s="86" t="s">
        <v>0</v>
      </c>
      <c r="M12" s="86">
        <v>0.5</v>
      </c>
      <c r="N12" s="86">
        <v>0</v>
      </c>
      <c r="O12" s="86" t="s">
        <v>0</v>
      </c>
      <c r="P12" s="86" t="s">
        <v>0</v>
      </c>
      <c r="Q12" s="86" t="s">
        <v>0</v>
      </c>
      <c r="R12" s="86" t="s">
        <v>0</v>
      </c>
      <c r="S12" s="86" t="s">
        <v>0</v>
      </c>
      <c r="T12" s="86" t="s">
        <v>0</v>
      </c>
      <c r="U12" s="86" t="s">
        <v>0</v>
      </c>
      <c r="V12" s="86" t="s">
        <v>0</v>
      </c>
      <c r="W12" s="86" t="s">
        <v>0</v>
      </c>
      <c r="X12" s="86" t="s">
        <v>0</v>
      </c>
      <c r="Y12" s="205" t="s">
        <v>0</v>
      </c>
      <c r="Z12" s="205" t="s">
        <v>0</v>
      </c>
      <c r="AA12" s="87" t="s">
        <v>0</v>
      </c>
      <c r="AB12" s="87">
        <v>1</v>
      </c>
      <c r="AC12" s="205" t="s">
        <v>0</v>
      </c>
      <c r="AD12" s="205">
        <v>1</v>
      </c>
      <c r="AE12" s="317">
        <v>1</v>
      </c>
      <c r="AF12" s="317" t="s">
        <v>0</v>
      </c>
    </row>
    <row r="13" spans="3:32" ht="44.25" customHeight="1" thickBot="1">
      <c r="C13" s="130">
        <v>2</v>
      </c>
      <c r="D13" s="82" t="s">
        <v>170</v>
      </c>
      <c r="E13" s="86" t="s">
        <v>0</v>
      </c>
      <c r="F13" s="86" t="s">
        <v>0</v>
      </c>
      <c r="G13" s="86" t="s">
        <v>0</v>
      </c>
      <c r="H13" s="86" t="s">
        <v>0</v>
      </c>
      <c r="I13" s="86" t="s">
        <v>0</v>
      </c>
      <c r="J13" s="86" t="s">
        <v>0</v>
      </c>
      <c r="K13" s="86" t="s">
        <v>0</v>
      </c>
      <c r="L13" s="86" t="s">
        <v>0</v>
      </c>
      <c r="M13" s="86" t="s">
        <v>0</v>
      </c>
      <c r="N13" s="86" t="s">
        <v>0</v>
      </c>
      <c r="O13" s="86" t="s">
        <v>0</v>
      </c>
      <c r="P13" s="86" t="s">
        <v>0</v>
      </c>
      <c r="Q13" s="86" t="s">
        <v>0</v>
      </c>
      <c r="R13" s="86" t="s">
        <v>0</v>
      </c>
      <c r="S13" s="86" t="s">
        <v>0</v>
      </c>
      <c r="T13" s="86" t="s">
        <v>0</v>
      </c>
      <c r="U13" s="86" t="s">
        <v>0</v>
      </c>
      <c r="V13" s="86" t="s">
        <v>0</v>
      </c>
      <c r="W13" s="86" t="s">
        <v>0</v>
      </c>
      <c r="X13" s="86" t="s">
        <v>0</v>
      </c>
      <c r="Y13" s="87" t="s">
        <v>0</v>
      </c>
      <c r="Z13" s="87" t="s">
        <v>0</v>
      </c>
      <c r="AA13" s="87" t="s">
        <v>0</v>
      </c>
      <c r="AB13" s="87" t="s">
        <v>0</v>
      </c>
      <c r="AC13" s="205">
        <v>0.9</v>
      </c>
      <c r="AD13" s="205">
        <v>1</v>
      </c>
      <c r="AE13" s="317">
        <v>1</v>
      </c>
      <c r="AF13" s="87" t="s">
        <v>0</v>
      </c>
    </row>
    <row r="14" spans="3:32" ht="44.25" customHeight="1" thickBot="1">
      <c r="C14" s="130">
        <v>3</v>
      </c>
      <c r="D14" s="82" t="s">
        <v>109</v>
      </c>
      <c r="E14" s="86" t="s">
        <v>0</v>
      </c>
      <c r="F14" s="86" t="s">
        <v>0</v>
      </c>
      <c r="G14" s="86">
        <v>0</v>
      </c>
      <c r="H14" s="86">
        <v>1</v>
      </c>
      <c r="I14" s="86">
        <v>0.83</v>
      </c>
      <c r="J14" s="86">
        <v>1</v>
      </c>
      <c r="K14" s="86">
        <v>1</v>
      </c>
      <c r="L14" s="86">
        <v>1</v>
      </c>
      <c r="M14" s="86" t="s">
        <v>0</v>
      </c>
      <c r="N14" s="86" t="s">
        <v>0</v>
      </c>
      <c r="O14" s="86" t="s">
        <v>0</v>
      </c>
      <c r="P14" s="86">
        <v>0.75</v>
      </c>
      <c r="Q14" s="86">
        <v>0.66659999999999997</v>
      </c>
      <c r="R14" s="86" t="s">
        <v>0</v>
      </c>
      <c r="S14" s="86" t="s">
        <v>0</v>
      </c>
      <c r="T14" s="86" t="s">
        <v>0</v>
      </c>
      <c r="U14" s="86" t="s">
        <v>0</v>
      </c>
      <c r="V14" s="86">
        <v>1</v>
      </c>
      <c r="W14" s="86" t="s">
        <v>0</v>
      </c>
      <c r="X14" s="86" t="s">
        <v>0</v>
      </c>
      <c r="Y14" s="205" t="s">
        <v>0</v>
      </c>
      <c r="Z14" s="205">
        <v>0</v>
      </c>
      <c r="AA14" s="205">
        <v>0</v>
      </c>
      <c r="AB14" s="205">
        <v>1</v>
      </c>
      <c r="AC14" s="205">
        <v>0.33</v>
      </c>
      <c r="AD14" s="205">
        <v>1</v>
      </c>
      <c r="AE14" s="317">
        <v>1</v>
      </c>
      <c r="AF14" s="87" t="s">
        <v>0</v>
      </c>
    </row>
    <row r="15" spans="3:32" ht="44.25" customHeight="1" thickBot="1">
      <c r="C15" s="130">
        <v>4</v>
      </c>
      <c r="D15" s="82" t="s">
        <v>136</v>
      </c>
      <c r="E15" s="86" t="s">
        <v>0</v>
      </c>
      <c r="F15" s="86" t="s">
        <v>0</v>
      </c>
      <c r="G15" s="86" t="s">
        <v>0</v>
      </c>
      <c r="H15" s="86" t="s">
        <v>0</v>
      </c>
      <c r="I15" s="86" t="s">
        <v>0</v>
      </c>
      <c r="J15" s="86" t="s">
        <v>0</v>
      </c>
      <c r="K15" s="86" t="s">
        <v>0</v>
      </c>
      <c r="L15" s="86" t="s">
        <v>0</v>
      </c>
      <c r="M15" s="86" t="s">
        <v>0</v>
      </c>
      <c r="N15" s="86" t="s">
        <v>0</v>
      </c>
      <c r="O15" s="86" t="s">
        <v>0</v>
      </c>
      <c r="P15" s="86" t="s">
        <v>0</v>
      </c>
      <c r="Q15" s="86" t="s">
        <v>0</v>
      </c>
      <c r="R15" s="86" t="s">
        <v>0</v>
      </c>
      <c r="S15" s="86" t="s">
        <v>0</v>
      </c>
      <c r="T15" s="86" t="s">
        <v>0</v>
      </c>
      <c r="U15" s="86" t="s">
        <v>0</v>
      </c>
      <c r="V15" s="86">
        <v>1</v>
      </c>
      <c r="W15" s="86" t="s">
        <v>0</v>
      </c>
      <c r="X15" s="86" t="s">
        <v>0</v>
      </c>
      <c r="Y15" s="205" t="s">
        <v>0</v>
      </c>
      <c r="Z15" s="205" t="s">
        <v>0</v>
      </c>
      <c r="AA15" s="87" t="s">
        <v>0</v>
      </c>
      <c r="AB15" s="87" t="s">
        <v>0</v>
      </c>
      <c r="AC15" s="205">
        <v>1</v>
      </c>
      <c r="AD15" s="205">
        <v>0.5</v>
      </c>
      <c r="AE15" s="317">
        <v>1</v>
      </c>
      <c r="AF15" s="87" t="s">
        <v>0</v>
      </c>
    </row>
    <row r="16" spans="3:32" ht="44.25" customHeight="1" thickBot="1">
      <c r="C16" s="130">
        <v>5</v>
      </c>
      <c r="D16" s="82" t="s">
        <v>121</v>
      </c>
      <c r="E16" s="86" t="s">
        <v>0</v>
      </c>
      <c r="F16" s="86" t="s">
        <v>0</v>
      </c>
      <c r="G16" s="86" t="s">
        <v>0</v>
      </c>
      <c r="H16" s="86" t="s">
        <v>0</v>
      </c>
      <c r="I16" s="86" t="s">
        <v>0</v>
      </c>
      <c r="J16" s="86" t="s">
        <v>0</v>
      </c>
      <c r="K16" s="86" t="s">
        <v>0</v>
      </c>
      <c r="L16" s="86" t="s">
        <v>0</v>
      </c>
      <c r="M16" s="86" t="s">
        <v>0</v>
      </c>
      <c r="N16" s="86" t="s">
        <v>0</v>
      </c>
      <c r="O16" s="86" t="s">
        <v>0</v>
      </c>
      <c r="P16" s="86" t="s">
        <v>0</v>
      </c>
      <c r="Q16" s="86" t="s">
        <v>0</v>
      </c>
      <c r="R16" s="86" t="s">
        <v>0</v>
      </c>
      <c r="S16" s="86" t="s">
        <v>0</v>
      </c>
      <c r="T16" s="86" t="s">
        <v>0</v>
      </c>
      <c r="U16" s="86" t="s">
        <v>0</v>
      </c>
      <c r="V16" s="86">
        <v>0</v>
      </c>
      <c r="W16" s="86">
        <v>1</v>
      </c>
      <c r="X16" s="86">
        <v>0</v>
      </c>
      <c r="Y16" s="205" t="s">
        <v>0</v>
      </c>
      <c r="Z16" s="205">
        <v>1</v>
      </c>
      <c r="AA16" s="87" t="s">
        <v>0</v>
      </c>
      <c r="AB16" s="87" t="s">
        <v>0</v>
      </c>
      <c r="AC16" s="205" t="s">
        <v>0</v>
      </c>
      <c r="AD16" s="205" t="s">
        <v>0</v>
      </c>
      <c r="AE16" s="317">
        <v>1</v>
      </c>
      <c r="AF16" s="87" t="s">
        <v>0</v>
      </c>
    </row>
    <row r="17" spans="3:32" ht="44.25" customHeight="1" thickBot="1">
      <c r="C17" s="130">
        <v>6</v>
      </c>
      <c r="D17" s="82" t="s">
        <v>147</v>
      </c>
      <c r="E17" s="86" t="s">
        <v>0</v>
      </c>
      <c r="F17" s="86" t="s">
        <v>0</v>
      </c>
      <c r="G17" s="86" t="s">
        <v>0</v>
      </c>
      <c r="H17" s="86" t="s">
        <v>0</v>
      </c>
      <c r="I17" s="86" t="s">
        <v>0</v>
      </c>
      <c r="J17" s="86" t="s">
        <v>0</v>
      </c>
      <c r="K17" s="86" t="s">
        <v>0</v>
      </c>
      <c r="L17" s="86" t="s">
        <v>0</v>
      </c>
      <c r="M17" s="86" t="s">
        <v>0</v>
      </c>
      <c r="N17" s="86" t="s">
        <v>0</v>
      </c>
      <c r="O17" s="86">
        <v>0</v>
      </c>
      <c r="P17" s="86" t="s">
        <v>0</v>
      </c>
      <c r="Q17" s="86" t="s">
        <v>0</v>
      </c>
      <c r="R17" s="86" t="s">
        <v>0</v>
      </c>
      <c r="S17" s="86" t="s">
        <v>0</v>
      </c>
      <c r="T17" s="86" t="s">
        <v>0</v>
      </c>
      <c r="U17" s="86">
        <v>1</v>
      </c>
      <c r="V17" s="86">
        <v>1</v>
      </c>
      <c r="W17" s="86" t="s">
        <v>0</v>
      </c>
      <c r="X17" s="86" t="s">
        <v>0</v>
      </c>
      <c r="Y17" s="205" t="s">
        <v>0</v>
      </c>
      <c r="Z17" s="205">
        <v>1</v>
      </c>
      <c r="AA17" s="87" t="s">
        <v>0</v>
      </c>
      <c r="AB17" s="87" t="s">
        <v>0</v>
      </c>
      <c r="AC17" s="205" t="s">
        <v>0</v>
      </c>
      <c r="AD17" s="205" t="s">
        <v>0</v>
      </c>
      <c r="AE17" s="317">
        <v>1</v>
      </c>
      <c r="AF17" s="87" t="s">
        <v>0</v>
      </c>
    </row>
    <row r="18" spans="3:32" ht="44.25" customHeight="1" thickBot="1">
      <c r="C18" s="130">
        <v>7</v>
      </c>
      <c r="D18" s="82" t="s">
        <v>116</v>
      </c>
      <c r="E18" s="86" t="s">
        <v>0</v>
      </c>
      <c r="F18" s="86" t="s">
        <v>0</v>
      </c>
      <c r="G18" s="86" t="s">
        <v>0</v>
      </c>
      <c r="H18" s="86" t="s">
        <v>0</v>
      </c>
      <c r="I18" s="86" t="s">
        <v>0</v>
      </c>
      <c r="J18" s="86" t="s">
        <v>0</v>
      </c>
      <c r="K18" s="86" t="s">
        <v>0</v>
      </c>
      <c r="L18" s="86" t="s">
        <v>0</v>
      </c>
      <c r="M18" s="86" t="s">
        <v>0</v>
      </c>
      <c r="N18" s="86">
        <v>1</v>
      </c>
      <c r="O18" s="86">
        <v>1</v>
      </c>
      <c r="P18" s="86">
        <v>1</v>
      </c>
      <c r="Q18" s="86">
        <v>0.5</v>
      </c>
      <c r="R18" s="86" t="s">
        <v>0</v>
      </c>
      <c r="S18" s="86" t="s">
        <v>0</v>
      </c>
      <c r="T18" s="86" t="s">
        <v>0</v>
      </c>
      <c r="U18" s="86" t="s">
        <v>0</v>
      </c>
      <c r="V18" s="86" t="s">
        <v>0</v>
      </c>
      <c r="W18" s="86" t="s">
        <v>0</v>
      </c>
      <c r="X18" s="86" t="s">
        <v>0</v>
      </c>
      <c r="Y18" s="87">
        <v>0</v>
      </c>
      <c r="Z18" s="205" t="s">
        <v>0</v>
      </c>
      <c r="AA18" s="87" t="s">
        <v>0</v>
      </c>
      <c r="AB18" s="87" t="s">
        <v>0</v>
      </c>
      <c r="AC18" s="205" t="s">
        <v>0</v>
      </c>
      <c r="AD18" s="205" t="s">
        <v>0</v>
      </c>
      <c r="AE18" s="317">
        <v>1</v>
      </c>
      <c r="AF18" s="87" t="s">
        <v>0</v>
      </c>
    </row>
    <row r="19" spans="3:32" ht="44.25" customHeight="1" thickBot="1">
      <c r="C19" s="130">
        <v>8</v>
      </c>
      <c r="D19" s="82" t="s">
        <v>198</v>
      </c>
      <c r="E19" s="86" t="s">
        <v>0</v>
      </c>
      <c r="F19" s="86" t="s">
        <v>0</v>
      </c>
      <c r="G19" s="86" t="s">
        <v>0</v>
      </c>
      <c r="H19" s="86" t="s">
        <v>0</v>
      </c>
      <c r="I19" s="86" t="s">
        <v>0</v>
      </c>
      <c r="J19" s="86" t="s">
        <v>0</v>
      </c>
      <c r="K19" s="86" t="s">
        <v>0</v>
      </c>
      <c r="L19" s="86" t="s">
        <v>0</v>
      </c>
      <c r="M19" s="86" t="s">
        <v>0</v>
      </c>
      <c r="N19" s="86" t="s">
        <v>0</v>
      </c>
      <c r="O19" s="86" t="s">
        <v>0</v>
      </c>
      <c r="P19" s="86" t="s">
        <v>0</v>
      </c>
      <c r="Q19" s="86" t="s">
        <v>0</v>
      </c>
      <c r="R19" s="86" t="s">
        <v>0</v>
      </c>
      <c r="S19" s="86" t="s">
        <v>0</v>
      </c>
      <c r="T19" s="86" t="s">
        <v>0</v>
      </c>
      <c r="U19" s="86" t="s">
        <v>0</v>
      </c>
      <c r="V19" s="86" t="s">
        <v>0</v>
      </c>
      <c r="W19" s="86" t="s">
        <v>0</v>
      </c>
      <c r="X19" s="86">
        <v>0</v>
      </c>
      <c r="Y19" s="205" t="s">
        <v>0</v>
      </c>
      <c r="Z19" s="205" t="s">
        <v>0</v>
      </c>
      <c r="AA19" s="87" t="s">
        <v>0</v>
      </c>
      <c r="AB19" s="87" t="s">
        <v>0</v>
      </c>
      <c r="AC19" s="205" t="s">
        <v>0</v>
      </c>
      <c r="AD19" s="205" t="s">
        <v>0</v>
      </c>
      <c r="AE19" s="317">
        <v>1</v>
      </c>
      <c r="AF19" s="87" t="s">
        <v>0</v>
      </c>
    </row>
    <row r="20" spans="3:32" ht="44.25" customHeight="1" thickBot="1">
      <c r="C20" s="130">
        <v>9</v>
      </c>
      <c r="D20" s="46" t="s">
        <v>154</v>
      </c>
      <c r="E20" s="86" t="s">
        <v>0</v>
      </c>
      <c r="F20" s="86" t="s">
        <v>0</v>
      </c>
      <c r="G20" s="86" t="s">
        <v>0</v>
      </c>
      <c r="H20" s="86" t="s">
        <v>0</v>
      </c>
      <c r="I20" s="86" t="s">
        <v>0</v>
      </c>
      <c r="J20" s="86" t="s">
        <v>0</v>
      </c>
      <c r="K20" s="86" t="s">
        <v>0</v>
      </c>
      <c r="L20" s="86" t="s">
        <v>0</v>
      </c>
      <c r="M20" s="86" t="s">
        <v>0</v>
      </c>
      <c r="N20" s="86" t="s">
        <v>0</v>
      </c>
      <c r="O20" s="86">
        <v>1</v>
      </c>
      <c r="P20" s="86" t="s">
        <v>0</v>
      </c>
      <c r="Q20" s="86" t="s">
        <v>0</v>
      </c>
      <c r="R20" s="86" t="s">
        <v>0</v>
      </c>
      <c r="S20" s="86" t="s">
        <v>0</v>
      </c>
      <c r="T20" s="86" t="s">
        <v>0</v>
      </c>
      <c r="U20" s="86" t="s">
        <v>0</v>
      </c>
      <c r="V20" s="86" t="s">
        <v>0</v>
      </c>
      <c r="W20" s="86" t="s">
        <v>0</v>
      </c>
      <c r="X20" s="86" t="s">
        <v>0</v>
      </c>
      <c r="Y20" s="205" t="s">
        <v>0</v>
      </c>
      <c r="Z20" s="205" t="s">
        <v>0</v>
      </c>
      <c r="AA20" s="205">
        <v>1</v>
      </c>
      <c r="AB20" s="205" t="s">
        <v>0</v>
      </c>
      <c r="AC20" s="205" t="s">
        <v>0</v>
      </c>
      <c r="AD20" s="205">
        <v>1</v>
      </c>
      <c r="AE20" s="317">
        <v>0.33333333333333331</v>
      </c>
      <c r="AF20" s="87" t="s">
        <v>0</v>
      </c>
    </row>
    <row r="21" spans="3:32" ht="44.25" customHeight="1" thickBot="1">
      <c r="C21" s="130">
        <v>10</v>
      </c>
      <c r="D21" s="82" t="s">
        <v>143</v>
      </c>
      <c r="E21" s="86" t="s">
        <v>0</v>
      </c>
      <c r="F21" s="86" t="s">
        <v>0</v>
      </c>
      <c r="G21" s="86">
        <v>1</v>
      </c>
      <c r="H21" s="86" t="s">
        <v>0</v>
      </c>
      <c r="I21" s="86" t="s">
        <v>0</v>
      </c>
      <c r="J21" s="86" t="s">
        <v>0</v>
      </c>
      <c r="K21" s="86" t="s">
        <v>0</v>
      </c>
      <c r="L21" s="86" t="s">
        <v>0</v>
      </c>
      <c r="M21" s="86" t="s">
        <v>0</v>
      </c>
      <c r="N21" s="86" t="s">
        <v>0</v>
      </c>
      <c r="O21" s="86">
        <v>0</v>
      </c>
      <c r="P21" s="86">
        <v>1</v>
      </c>
      <c r="Q21" s="86" t="s">
        <v>0</v>
      </c>
      <c r="R21" s="86" t="s">
        <v>0</v>
      </c>
      <c r="S21" s="89">
        <v>1</v>
      </c>
      <c r="T21" s="86" t="s">
        <v>0</v>
      </c>
      <c r="U21" s="86" t="s">
        <v>0</v>
      </c>
      <c r="V21" s="86" t="s">
        <v>0</v>
      </c>
      <c r="W21" s="86" t="s">
        <v>0</v>
      </c>
      <c r="X21" s="86" t="s">
        <v>0</v>
      </c>
      <c r="Y21" s="205" t="s">
        <v>0</v>
      </c>
      <c r="Z21" s="205" t="s">
        <v>0</v>
      </c>
      <c r="AA21" s="87" t="s">
        <v>0</v>
      </c>
      <c r="AB21" s="87" t="s">
        <v>0</v>
      </c>
      <c r="AC21" s="205" t="s">
        <v>0</v>
      </c>
      <c r="AD21" s="205">
        <v>1</v>
      </c>
      <c r="AE21" s="317" t="s">
        <v>0</v>
      </c>
      <c r="AF21" s="87" t="s">
        <v>0</v>
      </c>
    </row>
    <row r="22" spans="3:32" ht="44.25" customHeight="1" thickBot="1">
      <c r="C22" s="130">
        <v>11</v>
      </c>
      <c r="D22" s="82" t="s">
        <v>135</v>
      </c>
      <c r="E22" s="86" t="s">
        <v>0</v>
      </c>
      <c r="F22" s="86" t="s">
        <v>0</v>
      </c>
      <c r="G22" s="86" t="s">
        <v>0</v>
      </c>
      <c r="H22" s="86" t="s">
        <v>0</v>
      </c>
      <c r="I22" s="86">
        <v>1</v>
      </c>
      <c r="J22" s="86">
        <v>0</v>
      </c>
      <c r="K22" s="86">
        <v>1</v>
      </c>
      <c r="L22" s="86">
        <v>1</v>
      </c>
      <c r="M22" s="86">
        <v>1</v>
      </c>
      <c r="N22" s="86">
        <v>1</v>
      </c>
      <c r="O22" s="86">
        <v>0.61538461538461542</v>
      </c>
      <c r="P22" s="86">
        <v>0.83330000000000004</v>
      </c>
      <c r="Q22" s="86">
        <v>0.5</v>
      </c>
      <c r="R22" s="86">
        <v>0.5</v>
      </c>
      <c r="S22" s="86" t="s">
        <v>0</v>
      </c>
      <c r="T22" s="86">
        <v>0</v>
      </c>
      <c r="U22" s="86" t="s">
        <v>0</v>
      </c>
      <c r="V22" s="86" t="s">
        <v>0</v>
      </c>
      <c r="W22" s="86">
        <v>1</v>
      </c>
      <c r="X22" s="86">
        <v>1</v>
      </c>
      <c r="Y22" s="206">
        <v>0.25</v>
      </c>
      <c r="Z22" s="87">
        <v>1</v>
      </c>
      <c r="AA22" s="87">
        <v>1</v>
      </c>
      <c r="AB22" s="87">
        <v>0.66600000000000004</v>
      </c>
      <c r="AC22" s="205">
        <v>1</v>
      </c>
      <c r="AD22" s="205">
        <v>1</v>
      </c>
      <c r="AE22" s="317" t="s">
        <v>0</v>
      </c>
      <c r="AF22" s="87" t="s">
        <v>0</v>
      </c>
    </row>
    <row r="23" spans="3:32" ht="44.25" customHeight="1" thickBot="1">
      <c r="C23" s="130">
        <v>12</v>
      </c>
      <c r="D23" s="82" t="s">
        <v>130</v>
      </c>
      <c r="E23" s="86" t="s">
        <v>0</v>
      </c>
      <c r="F23" s="86" t="s">
        <v>0</v>
      </c>
      <c r="G23" s="86" t="s">
        <v>0</v>
      </c>
      <c r="H23" s="86" t="s">
        <v>0</v>
      </c>
      <c r="I23" s="86" t="s">
        <v>0</v>
      </c>
      <c r="J23" s="86" t="s">
        <v>0</v>
      </c>
      <c r="K23" s="86" t="s">
        <v>0</v>
      </c>
      <c r="L23" s="86" t="s">
        <v>0</v>
      </c>
      <c r="M23" s="86" t="s">
        <v>0</v>
      </c>
      <c r="N23" s="86" t="s">
        <v>0</v>
      </c>
      <c r="O23" s="86" t="s">
        <v>0</v>
      </c>
      <c r="P23" s="86" t="s">
        <v>0</v>
      </c>
      <c r="Q23" s="86" t="s">
        <v>0</v>
      </c>
      <c r="R23" s="86" t="s">
        <v>0</v>
      </c>
      <c r="S23" s="86" t="s">
        <v>0</v>
      </c>
      <c r="T23" s="86" t="s">
        <v>0</v>
      </c>
      <c r="U23" s="86" t="s">
        <v>0</v>
      </c>
      <c r="V23" s="86">
        <v>0</v>
      </c>
      <c r="W23" s="86" t="s">
        <v>0</v>
      </c>
      <c r="X23" s="86" t="s">
        <v>0</v>
      </c>
      <c r="Y23" s="205" t="s">
        <v>0</v>
      </c>
      <c r="Z23" s="205">
        <v>1</v>
      </c>
      <c r="AA23" s="205">
        <v>1</v>
      </c>
      <c r="AB23" s="205">
        <v>1</v>
      </c>
      <c r="AC23" s="205" t="s">
        <v>0</v>
      </c>
      <c r="AD23" s="205">
        <v>0</v>
      </c>
      <c r="AE23" s="317" t="s">
        <v>0</v>
      </c>
      <c r="AF23" s="87" t="s">
        <v>0</v>
      </c>
    </row>
    <row r="24" spans="3:32" ht="44.25" customHeight="1" thickBot="1">
      <c r="C24" s="130">
        <v>13</v>
      </c>
      <c r="D24" s="82" t="s">
        <v>163</v>
      </c>
      <c r="E24" s="86" t="s">
        <v>0</v>
      </c>
      <c r="F24" s="86" t="s">
        <v>0</v>
      </c>
      <c r="G24" s="86" t="s">
        <v>0</v>
      </c>
      <c r="H24" s="86" t="s">
        <v>0</v>
      </c>
      <c r="I24" s="86">
        <v>1</v>
      </c>
      <c r="J24" s="86" t="s">
        <v>0</v>
      </c>
      <c r="K24" s="86" t="s">
        <v>0</v>
      </c>
      <c r="L24" s="86" t="s">
        <v>0</v>
      </c>
      <c r="M24" s="86">
        <v>0</v>
      </c>
      <c r="N24" s="86" t="s">
        <v>0</v>
      </c>
      <c r="O24" s="86">
        <v>1</v>
      </c>
      <c r="P24" s="86">
        <v>0</v>
      </c>
      <c r="Q24" s="86" t="s">
        <v>0</v>
      </c>
      <c r="R24" s="86">
        <v>0</v>
      </c>
      <c r="S24" s="86" t="s">
        <v>0</v>
      </c>
      <c r="T24" s="86" t="s">
        <v>0</v>
      </c>
      <c r="U24" s="86" t="s">
        <v>0</v>
      </c>
      <c r="V24" s="86" t="s">
        <v>0</v>
      </c>
      <c r="W24" s="86" t="s">
        <v>0</v>
      </c>
      <c r="X24" s="86" t="s">
        <v>0</v>
      </c>
      <c r="Y24" s="205" t="s">
        <v>0</v>
      </c>
      <c r="Z24" s="205" t="s">
        <v>0</v>
      </c>
      <c r="AA24" s="205">
        <v>0</v>
      </c>
      <c r="AB24" s="205" t="s">
        <v>0</v>
      </c>
      <c r="AC24" s="205" t="s">
        <v>0</v>
      </c>
      <c r="AD24" s="205">
        <v>0</v>
      </c>
      <c r="AE24" s="317" t="s">
        <v>0</v>
      </c>
      <c r="AF24" s="87" t="s">
        <v>0</v>
      </c>
    </row>
    <row r="25" spans="3:32" ht="44.25" customHeight="1" thickBot="1">
      <c r="C25" s="130">
        <v>14</v>
      </c>
      <c r="D25" s="82" t="s">
        <v>114</v>
      </c>
      <c r="E25" s="86" t="s">
        <v>0</v>
      </c>
      <c r="F25" s="86" t="s">
        <v>0</v>
      </c>
      <c r="G25" s="86" t="s">
        <v>0</v>
      </c>
      <c r="H25" s="86" t="s">
        <v>0</v>
      </c>
      <c r="I25" s="86" t="s">
        <v>0</v>
      </c>
      <c r="J25" s="86" t="s">
        <v>0</v>
      </c>
      <c r="K25" s="86" t="s">
        <v>0</v>
      </c>
      <c r="L25" s="86" t="s">
        <v>0</v>
      </c>
      <c r="M25" s="86">
        <v>0</v>
      </c>
      <c r="N25" s="86" t="s">
        <v>0</v>
      </c>
      <c r="O25" s="86" t="s">
        <v>0</v>
      </c>
      <c r="P25" s="86">
        <v>1</v>
      </c>
      <c r="Q25" s="86">
        <v>1</v>
      </c>
      <c r="R25" s="86" t="s">
        <v>0</v>
      </c>
      <c r="S25" s="86">
        <v>0</v>
      </c>
      <c r="T25" s="86">
        <v>1</v>
      </c>
      <c r="U25" s="86" t="s">
        <v>0</v>
      </c>
      <c r="V25" s="86" t="s">
        <v>0</v>
      </c>
      <c r="W25" s="86">
        <v>1</v>
      </c>
      <c r="X25" s="86" t="s">
        <v>0</v>
      </c>
      <c r="Y25" s="87">
        <v>1</v>
      </c>
      <c r="Z25" s="205" t="s">
        <v>0</v>
      </c>
      <c r="AA25" s="87" t="s">
        <v>0</v>
      </c>
      <c r="AB25" s="87" t="s">
        <v>0</v>
      </c>
      <c r="AC25" s="205" t="s">
        <v>0</v>
      </c>
      <c r="AD25" s="205">
        <v>0</v>
      </c>
      <c r="AE25" s="317" t="s">
        <v>0</v>
      </c>
      <c r="AF25" s="87" t="s">
        <v>0</v>
      </c>
    </row>
    <row r="26" spans="3:32" ht="44.25" customHeight="1" thickBot="1">
      <c r="C26" s="130">
        <v>15</v>
      </c>
      <c r="D26" s="82" t="s">
        <v>90</v>
      </c>
      <c r="E26" s="86">
        <v>1</v>
      </c>
      <c r="F26" s="86" t="s">
        <v>0</v>
      </c>
      <c r="G26" s="86" t="s">
        <v>0</v>
      </c>
      <c r="H26" s="86" t="s">
        <v>0</v>
      </c>
      <c r="I26" s="86" t="s">
        <v>0</v>
      </c>
      <c r="J26" s="86" t="s">
        <v>0</v>
      </c>
      <c r="K26" s="86" t="s">
        <v>0</v>
      </c>
      <c r="L26" s="86" t="s">
        <v>0</v>
      </c>
      <c r="M26" s="86" t="s">
        <v>0</v>
      </c>
      <c r="N26" s="86" t="s">
        <v>0</v>
      </c>
      <c r="O26" s="86" t="s">
        <v>0</v>
      </c>
      <c r="P26" s="86" t="s">
        <v>0</v>
      </c>
      <c r="Q26" s="86" t="s">
        <v>0</v>
      </c>
      <c r="R26" s="86" t="s">
        <v>0</v>
      </c>
      <c r="S26" s="86">
        <v>0</v>
      </c>
      <c r="T26" s="86" t="s">
        <v>0</v>
      </c>
      <c r="U26" s="86" t="s">
        <v>0</v>
      </c>
      <c r="V26" s="86" t="s">
        <v>0</v>
      </c>
      <c r="W26" s="86" t="s">
        <v>0</v>
      </c>
      <c r="X26" s="86" t="s">
        <v>0</v>
      </c>
      <c r="Y26" s="205" t="s">
        <v>0</v>
      </c>
      <c r="Z26" s="205" t="s">
        <v>0</v>
      </c>
      <c r="AA26" s="205">
        <v>1</v>
      </c>
      <c r="AB26" s="205">
        <v>1</v>
      </c>
      <c r="AC26" s="205">
        <v>0</v>
      </c>
      <c r="AD26" s="205">
        <v>0</v>
      </c>
      <c r="AE26" s="317" t="s">
        <v>0</v>
      </c>
      <c r="AF26" s="87" t="s">
        <v>0</v>
      </c>
    </row>
    <row r="27" spans="3:32" ht="44.25" customHeight="1" thickBot="1">
      <c r="C27" s="130">
        <v>16</v>
      </c>
      <c r="D27" s="82" t="s">
        <v>140</v>
      </c>
      <c r="E27" s="86" t="s">
        <v>0</v>
      </c>
      <c r="F27" s="86" t="s">
        <v>0</v>
      </c>
      <c r="G27" s="86" t="s">
        <v>0</v>
      </c>
      <c r="H27" s="86">
        <v>0.25</v>
      </c>
      <c r="I27" s="86">
        <v>0</v>
      </c>
      <c r="J27" s="86" t="s">
        <v>0</v>
      </c>
      <c r="K27" s="86">
        <v>0</v>
      </c>
      <c r="L27" s="86">
        <v>0</v>
      </c>
      <c r="M27" s="86" t="s">
        <v>0</v>
      </c>
      <c r="N27" s="86" t="s">
        <v>0</v>
      </c>
      <c r="O27" s="86" t="s">
        <v>0</v>
      </c>
      <c r="P27" s="86">
        <v>1</v>
      </c>
      <c r="Q27" s="86">
        <v>1</v>
      </c>
      <c r="R27" s="86">
        <v>0.5</v>
      </c>
      <c r="S27" s="86">
        <v>0</v>
      </c>
      <c r="T27" s="86" t="s">
        <v>0</v>
      </c>
      <c r="U27" s="86" t="s">
        <v>0</v>
      </c>
      <c r="V27" s="86" t="s">
        <v>0</v>
      </c>
      <c r="W27" s="86">
        <v>0</v>
      </c>
      <c r="X27" s="86" t="s">
        <v>0</v>
      </c>
      <c r="Y27" s="87">
        <v>0</v>
      </c>
      <c r="Z27" s="87">
        <v>1</v>
      </c>
      <c r="AA27" s="87">
        <v>1</v>
      </c>
      <c r="AB27" s="87" t="s">
        <v>0</v>
      </c>
      <c r="AC27" s="205" t="s">
        <v>0</v>
      </c>
      <c r="AD27" s="205" t="s">
        <v>0</v>
      </c>
      <c r="AE27" s="317" t="s">
        <v>0</v>
      </c>
      <c r="AF27" s="87" t="s">
        <v>0</v>
      </c>
    </row>
    <row r="28" spans="3:32" ht="44.25" customHeight="1" thickBot="1">
      <c r="C28" s="130">
        <v>17</v>
      </c>
      <c r="D28" s="82" t="s">
        <v>138</v>
      </c>
      <c r="E28" s="86" t="s">
        <v>0</v>
      </c>
      <c r="F28" s="86" t="s">
        <v>0</v>
      </c>
      <c r="G28" s="86" t="s">
        <v>0</v>
      </c>
      <c r="H28" s="86" t="s">
        <v>0</v>
      </c>
      <c r="I28" s="86" t="s">
        <v>0</v>
      </c>
      <c r="J28" s="86" t="s">
        <v>0</v>
      </c>
      <c r="K28" s="86" t="s">
        <v>0</v>
      </c>
      <c r="L28" s="86" t="s">
        <v>0</v>
      </c>
      <c r="M28" s="86" t="s">
        <v>0</v>
      </c>
      <c r="N28" s="86" t="s">
        <v>0</v>
      </c>
      <c r="O28" s="86" t="s">
        <v>0</v>
      </c>
      <c r="P28" s="86" t="s">
        <v>0</v>
      </c>
      <c r="Q28" s="86" t="s">
        <v>0</v>
      </c>
      <c r="R28" s="86" t="s">
        <v>0</v>
      </c>
      <c r="S28" s="86" t="s">
        <v>0</v>
      </c>
      <c r="T28" s="86" t="s">
        <v>0</v>
      </c>
      <c r="U28" s="86" t="s">
        <v>0</v>
      </c>
      <c r="V28" s="86" t="s">
        <v>0</v>
      </c>
      <c r="W28" s="86">
        <v>1</v>
      </c>
      <c r="X28" s="86" t="s">
        <v>0</v>
      </c>
      <c r="Y28" s="205" t="s">
        <v>0</v>
      </c>
      <c r="Z28" s="205" t="s">
        <v>0</v>
      </c>
      <c r="AA28" s="205">
        <v>1</v>
      </c>
      <c r="AB28" s="205" t="s">
        <v>0</v>
      </c>
      <c r="AC28" s="205" t="s">
        <v>0</v>
      </c>
      <c r="AD28" s="205" t="s">
        <v>0</v>
      </c>
      <c r="AE28" s="317" t="s">
        <v>0</v>
      </c>
      <c r="AF28" s="87" t="s">
        <v>0</v>
      </c>
    </row>
    <row r="29" spans="3:32" ht="44.25" customHeight="1" thickBot="1">
      <c r="C29" s="130">
        <v>18</v>
      </c>
      <c r="D29" s="82" t="s">
        <v>125</v>
      </c>
      <c r="E29" s="86" t="s">
        <v>0</v>
      </c>
      <c r="F29" s="86" t="s">
        <v>0</v>
      </c>
      <c r="G29" s="86" t="s">
        <v>0</v>
      </c>
      <c r="H29" s="86" t="s">
        <v>0</v>
      </c>
      <c r="I29" s="86" t="s">
        <v>0</v>
      </c>
      <c r="J29" s="86" t="s">
        <v>0</v>
      </c>
      <c r="K29" s="86" t="s">
        <v>0</v>
      </c>
      <c r="L29" s="86" t="s">
        <v>0</v>
      </c>
      <c r="M29" s="86" t="s">
        <v>0</v>
      </c>
      <c r="N29" s="86" t="s">
        <v>0</v>
      </c>
      <c r="O29" s="86" t="s">
        <v>0</v>
      </c>
      <c r="P29" s="86" t="s">
        <v>0</v>
      </c>
      <c r="Q29" s="86" t="s">
        <v>0</v>
      </c>
      <c r="R29" s="86" t="s">
        <v>0</v>
      </c>
      <c r="S29" s="86">
        <v>0</v>
      </c>
      <c r="T29" s="86" t="s">
        <v>0</v>
      </c>
      <c r="U29" s="86" t="s">
        <v>0</v>
      </c>
      <c r="V29" s="86">
        <v>0</v>
      </c>
      <c r="W29" s="86" t="s">
        <v>0</v>
      </c>
      <c r="X29" s="86" t="s">
        <v>0</v>
      </c>
      <c r="Y29" s="205" t="s">
        <v>0</v>
      </c>
      <c r="Z29" s="205" t="s">
        <v>0</v>
      </c>
      <c r="AA29" s="205">
        <v>0</v>
      </c>
      <c r="AB29" s="205" t="s">
        <v>0</v>
      </c>
      <c r="AC29" s="205" t="s">
        <v>0</v>
      </c>
      <c r="AD29" s="205" t="s">
        <v>0</v>
      </c>
      <c r="AE29" s="317" t="s">
        <v>0</v>
      </c>
      <c r="AF29" s="87" t="s">
        <v>0</v>
      </c>
    </row>
    <row r="30" spans="3:32" ht="44.25" customHeight="1" thickBot="1">
      <c r="C30" s="130">
        <v>19</v>
      </c>
      <c r="D30" s="82" t="s">
        <v>137</v>
      </c>
      <c r="E30" s="86" t="s">
        <v>0</v>
      </c>
      <c r="F30" s="86" t="s">
        <v>0</v>
      </c>
      <c r="G30" s="86" t="s">
        <v>0</v>
      </c>
      <c r="H30" s="86" t="s">
        <v>0</v>
      </c>
      <c r="I30" s="86" t="s">
        <v>0</v>
      </c>
      <c r="J30" s="86" t="s">
        <v>0</v>
      </c>
      <c r="K30" s="86" t="s">
        <v>0</v>
      </c>
      <c r="L30" s="86" t="s">
        <v>0</v>
      </c>
      <c r="M30" s="86" t="s">
        <v>0</v>
      </c>
      <c r="N30" s="86" t="s">
        <v>0</v>
      </c>
      <c r="O30" s="86" t="s">
        <v>0</v>
      </c>
      <c r="P30" s="86" t="s">
        <v>0</v>
      </c>
      <c r="Q30" s="86" t="s">
        <v>0</v>
      </c>
      <c r="R30" s="86" t="s">
        <v>0</v>
      </c>
      <c r="S30" s="86" t="s">
        <v>0</v>
      </c>
      <c r="T30" s="86">
        <v>1</v>
      </c>
      <c r="U30" s="86" t="s">
        <v>0</v>
      </c>
      <c r="V30" s="86" t="s">
        <v>0</v>
      </c>
      <c r="W30" s="86">
        <v>1</v>
      </c>
      <c r="X30" s="86" t="s">
        <v>0</v>
      </c>
      <c r="Y30" s="87">
        <v>0</v>
      </c>
      <c r="Z30" s="87">
        <v>1</v>
      </c>
      <c r="AA30" s="87" t="s">
        <v>0</v>
      </c>
      <c r="AB30" s="87" t="s">
        <v>0</v>
      </c>
      <c r="AC30" s="205" t="s">
        <v>0</v>
      </c>
      <c r="AD30" s="205" t="s">
        <v>0</v>
      </c>
      <c r="AE30" s="317" t="s">
        <v>0</v>
      </c>
      <c r="AF30" s="87" t="s">
        <v>0</v>
      </c>
    </row>
    <row r="31" spans="3:32" ht="44.25" customHeight="1" thickBot="1">
      <c r="C31" s="130">
        <v>20</v>
      </c>
      <c r="D31" s="82" t="s">
        <v>199</v>
      </c>
      <c r="E31" s="86" t="s">
        <v>0</v>
      </c>
      <c r="F31" s="86" t="s">
        <v>0</v>
      </c>
      <c r="G31" s="86" t="s">
        <v>0</v>
      </c>
      <c r="H31" s="86" t="s">
        <v>0</v>
      </c>
      <c r="I31" s="86" t="s">
        <v>0</v>
      </c>
      <c r="J31" s="86" t="s">
        <v>0</v>
      </c>
      <c r="K31" s="86" t="s">
        <v>0</v>
      </c>
      <c r="L31" s="86" t="s">
        <v>0</v>
      </c>
      <c r="M31" s="86" t="s">
        <v>0</v>
      </c>
      <c r="N31" s="86" t="s">
        <v>0</v>
      </c>
      <c r="O31" s="86" t="s">
        <v>0</v>
      </c>
      <c r="P31" s="86" t="s">
        <v>0</v>
      </c>
      <c r="Q31" s="86" t="s">
        <v>0</v>
      </c>
      <c r="R31" s="86" t="s">
        <v>0</v>
      </c>
      <c r="S31" s="86" t="s">
        <v>0</v>
      </c>
      <c r="T31" s="86" t="s">
        <v>0</v>
      </c>
      <c r="U31" s="86" t="s">
        <v>0</v>
      </c>
      <c r="V31" s="86" t="s">
        <v>0</v>
      </c>
      <c r="W31" s="86" t="s">
        <v>0</v>
      </c>
      <c r="X31" s="86" t="s">
        <v>0</v>
      </c>
      <c r="Y31" s="87">
        <v>0</v>
      </c>
      <c r="Z31" s="87">
        <v>0</v>
      </c>
      <c r="AA31" s="87" t="s">
        <v>0</v>
      </c>
      <c r="AB31" s="87" t="s">
        <v>0</v>
      </c>
      <c r="AC31" s="205" t="s">
        <v>0</v>
      </c>
      <c r="AD31" s="205" t="s">
        <v>0</v>
      </c>
      <c r="AE31" s="317" t="s">
        <v>0</v>
      </c>
      <c r="AF31" s="87" t="s">
        <v>0</v>
      </c>
    </row>
    <row r="32" spans="3:32" ht="44.25" customHeight="1" thickBot="1">
      <c r="C32" s="130">
        <v>21</v>
      </c>
      <c r="D32" s="82" t="s">
        <v>189</v>
      </c>
      <c r="E32" s="86" t="s">
        <v>0</v>
      </c>
      <c r="F32" s="86" t="s">
        <v>0</v>
      </c>
      <c r="G32" s="86" t="s">
        <v>0</v>
      </c>
      <c r="H32" s="86">
        <v>1</v>
      </c>
      <c r="I32" s="86">
        <v>1</v>
      </c>
      <c r="J32" s="86" t="s">
        <v>0</v>
      </c>
      <c r="K32" s="86" t="s">
        <v>0</v>
      </c>
      <c r="L32" s="86" t="s">
        <v>0</v>
      </c>
      <c r="M32" s="86" t="s">
        <v>0</v>
      </c>
      <c r="N32" s="86">
        <v>1</v>
      </c>
      <c r="O32" s="86">
        <v>1</v>
      </c>
      <c r="P32" s="86" t="s">
        <v>0</v>
      </c>
      <c r="Q32" s="86" t="s">
        <v>0</v>
      </c>
      <c r="R32" s="86" t="s">
        <v>0</v>
      </c>
      <c r="S32" s="86" t="s">
        <v>0</v>
      </c>
      <c r="T32" s="86">
        <v>0</v>
      </c>
      <c r="U32" s="86" t="s">
        <v>0</v>
      </c>
      <c r="V32" s="86" t="s">
        <v>0</v>
      </c>
      <c r="W32" s="86" t="s">
        <v>0</v>
      </c>
      <c r="X32" s="86">
        <v>0</v>
      </c>
      <c r="Y32" s="205" t="s">
        <v>0</v>
      </c>
      <c r="Z32" s="205">
        <v>0</v>
      </c>
      <c r="AA32" s="87" t="s">
        <v>0</v>
      </c>
      <c r="AB32" s="87" t="s">
        <v>0</v>
      </c>
      <c r="AC32" s="205" t="s">
        <v>0</v>
      </c>
      <c r="AD32" s="205" t="s">
        <v>0</v>
      </c>
      <c r="AE32" s="317" t="s">
        <v>0</v>
      </c>
      <c r="AF32" s="87" t="s">
        <v>0</v>
      </c>
    </row>
    <row r="33" spans="3:32" ht="44.25" customHeight="1" thickBot="1">
      <c r="C33" s="130">
        <v>22</v>
      </c>
      <c r="D33" s="82" t="s">
        <v>133</v>
      </c>
      <c r="E33" s="86" t="s">
        <v>0</v>
      </c>
      <c r="F33" s="86" t="s">
        <v>0</v>
      </c>
      <c r="G33" s="86" t="s">
        <v>0</v>
      </c>
      <c r="H33" s="86" t="s">
        <v>0</v>
      </c>
      <c r="I33" s="86" t="s">
        <v>0</v>
      </c>
      <c r="J33" s="86" t="s">
        <v>0</v>
      </c>
      <c r="K33" s="86">
        <v>1</v>
      </c>
      <c r="L33" s="86" t="s">
        <v>0</v>
      </c>
      <c r="M33" s="86" t="s">
        <v>0</v>
      </c>
      <c r="N33" s="86" t="s">
        <v>0</v>
      </c>
      <c r="O33" s="86" t="s">
        <v>0</v>
      </c>
      <c r="P33" s="86" t="s">
        <v>0</v>
      </c>
      <c r="Q33" s="86" t="s">
        <v>0</v>
      </c>
      <c r="R33" s="86" t="s">
        <v>0</v>
      </c>
      <c r="S33" s="86" t="s">
        <v>0</v>
      </c>
      <c r="T33" s="86" t="s">
        <v>0</v>
      </c>
      <c r="U33" s="86" t="s">
        <v>0</v>
      </c>
      <c r="V33" s="86" t="s">
        <v>0</v>
      </c>
      <c r="W33" s="86" t="s">
        <v>0</v>
      </c>
      <c r="X33" s="86" t="s">
        <v>0</v>
      </c>
      <c r="Y33" s="87">
        <v>1</v>
      </c>
      <c r="Z33" s="205" t="s">
        <v>0</v>
      </c>
      <c r="AA33" s="87" t="s">
        <v>0</v>
      </c>
      <c r="AB33" s="87" t="s">
        <v>0</v>
      </c>
      <c r="AC33" s="205" t="s">
        <v>0</v>
      </c>
      <c r="AD33" s="205" t="s">
        <v>0</v>
      </c>
      <c r="AE33" s="317" t="s">
        <v>0</v>
      </c>
      <c r="AF33" s="87" t="s">
        <v>0</v>
      </c>
    </row>
    <row r="34" spans="3:32" ht="44.25" customHeight="1" thickBot="1">
      <c r="C34" s="130">
        <v>23</v>
      </c>
      <c r="D34" s="82" t="s">
        <v>160</v>
      </c>
      <c r="E34" s="86" t="s">
        <v>0</v>
      </c>
      <c r="F34" s="86" t="s">
        <v>0</v>
      </c>
      <c r="G34" s="86" t="s">
        <v>0</v>
      </c>
      <c r="H34" s="86" t="s">
        <v>0</v>
      </c>
      <c r="I34" s="86" t="s">
        <v>0</v>
      </c>
      <c r="J34" s="86" t="s">
        <v>0</v>
      </c>
      <c r="K34" s="86" t="s">
        <v>0</v>
      </c>
      <c r="L34" s="86" t="s">
        <v>0</v>
      </c>
      <c r="M34" s="86" t="s">
        <v>0</v>
      </c>
      <c r="N34" s="86" t="s">
        <v>0</v>
      </c>
      <c r="O34" s="86" t="s">
        <v>0</v>
      </c>
      <c r="P34" s="86" t="s">
        <v>0</v>
      </c>
      <c r="Q34" s="86" t="s">
        <v>0</v>
      </c>
      <c r="R34" s="86" t="s">
        <v>0</v>
      </c>
      <c r="S34" s="86" t="s">
        <v>0</v>
      </c>
      <c r="T34" s="86">
        <v>0</v>
      </c>
      <c r="U34" s="86" t="s">
        <v>0</v>
      </c>
      <c r="V34" s="86">
        <v>0</v>
      </c>
      <c r="W34" s="86" t="s">
        <v>0</v>
      </c>
      <c r="X34" s="86" t="s">
        <v>0</v>
      </c>
      <c r="Y34" s="87">
        <v>0</v>
      </c>
      <c r="Z34" s="205" t="s">
        <v>0</v>
      </c>
      <c r="AA34" s="87" t="s">
        <v>0</v>
      </c>
      <c r="AB34" s="87" t="s">
        <v>0</v>
      </c>
      <c r="AC34" s="205" t="s">
        <v>0</v>
      </c>
      <c r="AD34" s="205" t="s">
        <v>0</v>
      </c>
      <c r="AE34" s="317" t="s">
        <v>0</v>
      </c>
      <c r="AF34" s="87" t="s">
        <v>0</v>
      </c>
    </row>
    <row r="35" spans="3:32" ht="44.25" customHeight="1" thickBot="1">
      <c r="C35" s="130">
        <v>24</v>
      </c>
      <c r="D35" s="82" t="s">
        <v>115</v>
      </c>
      <c r="E35" s="86" t="s">
        <v>0</v>
      </c>
      <c r="F35" s="86" t="s">
        <v>0</v>
      </c>
      <c r="G35" s="86" t="s">
        <v>0</v>
      </c>
      <c r="H35" s="86" t="s">
        <v>0</v>
      </c>
      <c r="I35" s="86" t="s">
        <v>0</v>
      </c>
      <c r="J35" s="86" t="s">
        <v>0</v>
      </c>
      <c r="K35" s="86" t="s">
        <v>0</v>
      </c>
      <c r="L35" s="86" t="s">
        <v>0</v>
      </c>
      <c r="M35" s="86" t="s">
        <v>0</v>
      </c>
      <c r="N35" s="86" t="s">
        <v>0</v>
      </c>
      <c r="O35" s="86" t="s">
        <v>0</v>
      </c>
      <c r="P35" s="86" t="s">
        <v>0</v>
      </c>
      <c r="Q35" s="86" t="s">
        <v>0</v>
      </c>
      <c r="R35" s="86" t="s">
        <v>0</v>
      </c>
      <c r="S35" s="86" t="s">
        <v>0</v>
      </c>
      <c r="T35" s="86" t="s">
        <v>0</v>
      </c>
      <c r="U35" s="86" t="s">
        <v>0</v>
      </c>
      <c r="V35" s="86" t="s">
        <v>0</v>
      </c>
      <c r="W35" s="86">
        <v>1</v>
      </c>
      <c r="X35" s="86" t="s">
        <v>0</v>
      </c>
      <c r="Y35" s="205" t="s">
        <v>0</v>
      </c>
      <c r="Z35" s="205" t="s">
        <v>0</v>
      </c>
      <c r="AA35" s="87" t="s">
        <v>0</v>
      </c>
      <c r="AB35" s="87" t="s">
        <v>0</v>
      </c>
      <c r="AC35" s="205" t="s">
        <v>0</v>
      </c>
      <c r="AD35" s="205" t="s">
        <v>0</v>
      </c>
      <c r="AE35" s="317" t="s">
        <v>0</v>
      </c>
      <c r="AF35" s="87" t="s">
        <v>0</v>
      </c>
    </row>
    <row r="36" spans="3:32" ht="44.25" customHeight="1" thickBot="1">
      <c r="C36" s="130">
        <v>25</v>
      </c>
      <c r="D36" s="82" t="s">
        <v>102</v>
      </c>
      <c r="E36" s="86" t="s">
        <v>0</v>
      </c>
      <c r="F36" s="86" t="s">
        <v>0</v>
      </c>
      <c r="G36" s="86" t="s">
        <v>0</v>
      </c>
      <c r="H36" s="86" t="s">
        <v>0</v>
      </c>
      <c r="I36" s="86" t="s">
        <v>0</v>
      </c>
      <c r="J36" s="86" t="s">
        <v>0</v>
      </c>
      <c r="K36" s="86" t="s">
        <v>0</v>
      </c>
      <c r="L36" s="86" t="s">
        <v>0</v>
      </c>
      <c r="M36" s="86" t="s">
        <v>0</v>
      </c>
      <c r="N36" s="86" t="s">
        <v>0</v>
      </c>
      <c r="O36" s="86">
        <v>1</v>
      </c>
      <c r="P36" s="86" t="s">
        <v>0</v>
      </c>
      <c r="Q36" s="86" t="s">
        <v>0</v>
      </c>
      <c r="R36" s="86">
        <v>1</v>
      </c>
      <c r="S36" s="86" t="s">
        <v>0</v>
      </c>
      <c r="T36" s="86" t="s">
        <v>0</v>
      </c>
      <c r="U36" s="86">
        <v>1</v>
      </c>
      <c r="V36" s="86" t="s">
        <v>0</v>
      </c>
      <c r="W36" s="86">
        <v>1</v>
      </c>
      <c r="X36" s="86" t="s">
        <v>0</v>
      </c>
      <c r="Y36" s="205" t="s">
        <v>0</v>
      </c>
      <c r="Z36" s="205" t="s">
        <v>0</v>
      </c>
      <c r="AA36" s="87" t="s">
        <v>0</v>
      </c>
      <c r="AB36" s="87" t="s">
        <v>0</v>
      </c>
      <c r="AC36" s="205" t="s">
        <v>0</v>
      </c>
      <c r="AD36" s="205" t="s">
        <v>0</v>
      </c>
      <c r="AE36" s="317" t="s">
        <v>0</v>
      </c>
      <c r="AF36" s="87" t="s">
        <v>0</v>
      </c>
    </row>
    <row r="37" spans="3:32" ht="44.25" customHeight="1" thickBot="1">
      <c r="C37" s="130">
        <v>26</v>
      </c>
      <c r="D37" s="82" t="s">
        <v>161</v>
      </c>
      <c r="E37" s="86" t="s">
        <v>0</v>
      </c>
      <c r="F37" s="86" t="s">
        <v>0</v>
      </c>
      <c r="G37" s="86" t="s">
        <v>0</v>
      </c>
      <c r="H37" s="86" t="s">
        <v>0</v>
      </c>
      <c r="I37" s="86">
        <v>1</v>
      </c>
      <c r="J37" s="86" t="s">
        <v>0</v>
      </c>
      <c r="K37" s="86" t="s">
        <v>0</v>
      </c>
      <c r="L37" s="86" t="s">
        <v>0</v>
      </c>
      <c r="M37" s="86" t="s">
        <v>0</v>
      </c>
      <c r="N37" s="86" t="s">
        <v>0</v>
      </c>
      <c r="O37" s="86">
        <v>1</v>
      </c>
      <c r="P37" s="86">
        <v>0</v>
      </c>
      <c r="Q37" s="86" t="s">
        <v>0</v>
      </c>
      <c r="R37" s="86" t="s">
        <v>0</v>
      </c>
      <c r="S37" s="86" t="s">
        <v>0</v>
      </c>
      <c r="T37" s="86">
        <v>0</v>
      </c>
      <c r="U37" s="86">
        <v>0</v>
      </c>
      <c r="V37" s="86" t="s">
        <v>0</v>
      </c>
      <c r="W37" s="86">
        <v>0</v>
      </c>
      <c r="X37" s="86" t="s">
        <v>0</v>
      </c>
      <c r="Y37" s="205" t="s">
        <v>0</v>
      </c>
      <c r="Z37" s="205" t="s">
        <v>0</v>
      </c>
      <c r="AA37" s="87" t="s">
        <v>0</v>
      </c>
      <c r="AB37" s="87" t="s">
        <v>0</v>
      </c>
      <c r="AC37" s="205" t="s">
        <v>0</v>
      </c>
      <c r="AD37" s="205" t="s">
        <v>0</v>
      </c>
      <c r="AE37" s="317" t="s">
        <v>0</v>
      </c>
      <c r="AF37" s="87" t="s">
        <v>0</v>
      </c>
    </row>
    <row r="38" spans="3:32" ht="44.25" customHeight="1" thickBot="1">
      <c r="C38" s="130">
        <v>27</v>
      </c>
      <c r="D38" s="82" t="s">
        <v>659</v>
      </c>
      <c r="E38" s="86" t="s">
        <v>0</v>
      </c>
      <c r="F38" s="86" t="s">
        <v>0</v>
      </c>
      <c r="G38" s="86" t="s">
        <v>0</v>
      </c>
      <c r="H38" s="86" t="s">
        <v>0</v>
      </c>
      <c r="I38" s="86" t="s">
        <v>0</v>
      </c>
      <c r="J38" s="86" t="s">
        <v>0</v>
      </c>
      <c r="K38" s="86" t="s">
        <v>0</v>
      </c>
      <c r="L38" s="86" t="s">
        <v>0</v>
      </c>
      <c r="M38" s="86" t="s">
        <v>0</v>
      </c>
      <c r="N38" s="86" t="s">
        <v>0</v>
      </c>
      <c r="O38" s="86" t="s">
        <v>0</v>
      </c>
      <c r="P38" s="86" t="s">
        <v>0</v>
      </c>
      <c r="Q38" s="86" t="s">
        <v>0</v>
      </c>
      <c r="R38" s="86" t="s">
        <v>0</v>
      </c>
      <c r="S38" s="86" t="s">
        <v>0</v>
      </c>
      <c r="T38" s="86" t="s">
        <v>0</v>
      </c>
      <c r="U38" s="86">
        <v>1</v>
      </c>
      <c r="V38" s="86" t="s">
        <v>0</v>
      </c>
      <c r="W38" s="86" t="s">
        <v>0</v>
      </c>
      <c r="X38" s="86" t="s">
        <v>0</v>
      </c>
      <c r="Y38" s="205" t="s">
        <v>0</v>
      </c>
      <c r="Z38" s="205" t="s">
        <v>0</v>
      </c>
      <c r="AA38" s="87" t="s">
        <v>0</v>
      </c>
      <c r="AB38" s="87" t="s">
        <v>0</v>
      </c>
      <c r="AC38" s="205" t="s">
        <v>0</v>
      </c>
      <c r="AD38" s="205" t="s">
        <v>0</v>
      </c>
      <c r="AE38" s="317" t="s">
        <v>0</v>
      </c>
      <c r="AF38" s="87" t="s">
        <v>0</v>
      </c>
    </row>
    <row r="39" spans="3:32" ht="44.25" customHeight="1" thickBot="1">
      <c r="C39" s="130">
        <v>28</v>
      </c>
      <c r="D39" s="82" t="s">
        <v>152</v>
      </c>
      <c r="E39" s="86" t="s">
        <v>0</v>
      </c>
      <c r="F39" s="86" t="s">
        <v>0</v>
      </c>
      <c r="G39" s="86" t="s">
        <v>0</v>
      </c>
      <c r="H39" s="86" t="s">
        <v>0</v>
      </c>
      <c r="I39" s="86" t="s">
        <v>0</v>
      </c>
      <c r="J39" s="86" t="s">
        <v>0</v>
      </c>
      <c r="K39" s="86" t="s">
        <v>0</v>
      </c>
      <c r="L39" s="86" t="s">
        <v>0</v>
      </c>
      <c r="M39" s="86" t="s">
        <v>0</v>
      </c>
      <c r="N39" s="86" t="s">
        <v>0</v>
      </c>
      <c r="O39" s="86" t="s">
        <v>0</v>
      </c>
      <c r="P39" s="86" t="s">
        <v>0</v>
      </c>
      <c r="Q39" s="86" t="s">
        <v>0</v>
      </c>
      <c r="R39" s="86" t="s">
        <v>0</v>
      </c>
      <c r="S39" s="86" t="s">
        <v>0</v>
      </c>
      <c r="T39" s="86" t="s">
        <v>0</v>
      </c>
      <c r="U39" s="86" t="s">
        <v>0</v>
      </c>
      <c r="V39" s="86" t="s">
        <v>0</v>
      </c>
      <c r="W39" s="86" t="s">
        <v>0</v>
      </c>
      <c r="X39" s="86" t="s">
        <v>0</v>
      </c>
      <c r="Y39" s="205" t="s">
        <v>0</v>
      </c>
      <c r="Z39" s="205" t="s">
        <v>0</v>
      </c>
      <c r="AA39" s="87" t="s">
        <v>0</v>
      </c>
      <c r="AB39" s="87" t="s">
        <v>0</v>
      </c>
      <c r="AC39" s="205" t="s">
        <v>0</v>
      </c>
      <c r="AD39" s="205" t="s">
        <v>0</v>
      </c>
      <c r="AE39" s="317" t="s">
        <v>0</v>
      </c>
      <c r="AF39" s="87" t="s">
        <v>0</v>
      </c>
    </row>
    <row r="40" spans="3:32" ht="44.25" customHeight="1" thickBot="1">
      <c r="C40" s="130">
        <v>29</v>
      </c>
      <c r="D40" s="82" t="s">
        <v>168</v>
      </c>
      <c r="E40" s="86" t="s">
        <v>0</v>
      </c>
      <c r="F40" s="86" t="s">
        <v>0</v>
      </c>
      <c r="G40" s="86" t="s">
        <v>0</v>
      </c>
      <c r="H40" s="86" t="s">
        <v>0</v>
      </c>
      <c r="I40" s="86" t="s">
        <v>0</v>
      </c>
      <c r="J40" s="86" t="s">
        <v>0</v>
      </c>
      <c r="K40" s="86" t="s">
        <v>0</v>
      </c>
      <c r="L40" s="86" t="s">
        <v>0</v>
      </c>
      <c r="M40" s="86" t="s">
        <v>0</v>
      </c>
      <c r="N40" s="86" t="s">
        <v>0</v>
      </c>
      <c r="O40" s="86" t="s">
        <v>0</v>
      </c>
      <c r="P40" s="86" t="s">
        <v>0</v>
      </c>
      <c r="Q40" s="86" t="s">
        <v>0</v>
      </c>
      <c r="R40" s="86" t="s">
        <v>0</v>
      </c>
      <c r="S40" s="86" t="s">
        <v>0</v>
      </c>
      <c r="T40" s="86" t="s">
        <v>0</v>
      </c>
      <c r="U40" s="86" t="s">
        <v>0</v>
      </c>
      <c r="V40" s="86" t="s">
        <v>0</v>
      </c>
      <c r="W40" s="86" t="s">
        <v>0</v>
      </c>
      <c r="X40" s="86" t="s">
        <v>0</v>
      </c>
      <c r="Y40" s="205" t="s">
        <v>0</v>
      </c>
      <c r="Z40" s="205" t="s">
        <v>0</v>
      </c>
      <c r="AA40" s="87" t="s">
        <v>0</v>
      </c>
      <c r="AB40" s="87" t="s">
        <v>0</v>
      </c>
      <c r="AC40" s="205" t="s">
        <v>0</v>
      </c>
      <c r="AD40" s="205" t="s">
        <v>0</v>
      </c>
      <c r="AE40" s="317" t="s">
        <v>0</v>
      </c>
      <c r="AF40" s="87" t="s">
        <v>0</v>
      </c>
    </row>
    <row r="41" spans="3:32" ht="44.25" customHeight="1" thickBot="1">
      <c r="C41" s="130">
        <v>30</v>
      </c>
      <c r="D41" s="82" t="s">
        <v>358</v>
      </c>
      <c r="E41" s="86" t="s">
        <v>0</v>
      </c>
      <c r="F41" s="86" t="s">
        <v>0</v>
      </c>
      <c r="G41" s="86" t="s">
        <v>0</v>
      </c>
      <c r="H41" s="86" t="s">
        <v>0</v>
      </c>
      <c r="I41" s="86" t="s">
        <v>0</v>
      </c>
      <c r="J41" s="86" t="s">
        <v>0</v>
      </c>
      <c r="K41" s="86" t="s">
        <v>0</v>
      </c>
      <c r="L41" s="86" t="s">
        <v>0</v>
      </c>
      <c r="M41" s="86" t="s">
        <v>0</v>
      </c>
      <c r="N41" s="86" t="s">
        <v>0</v>
      </c>
      <c r="O41" s="86" t="s">
        <v>0</v>
      </c>
      <c r="P41" s="86" t="s">
        <v>0</v>
      </c>
      <c r="Q41" s="86" t="s">
        <v>0</v>
      </c>
      <c r="R41" s="86" t="s">
        <v>0</v>
      </c>
      <c r="S41" s="86" t="s">
        <v>0</v>
      </c>
      <c r="T41" s="86" t="s">
        <v>0</v>
      </c>
      <c r="U41" s="86" t="s">
        <v>0</v>
      </c>
      <c r="V41" s="86" t="s">
        <v>0</v>
      </c>
      <c r="W41" s="86" t="s">
        <v>0</v>
      </c>
      <c r="X41" s="86" t="s">
        <v>0</v>
      </c>
      <c r="Y41" s="205" t="s">
        <v>0</v>
      </c>
      <c r="Z41" s="205" t="s">
        <v>0</v>
      </c>
      <c r="AA41" s="87" t="s">
        <v>0</v>
      </c>
      <c r="AB41" s="87" t="s">
        <v>0</v>
      </c>
      <c r="AC41" s="205" t="s">
        <v>0</v>
      </c>
      <c r="AD41" s="205" t="s">
        <v>0</v>
      </c>
      <c r="AE41" s="317" t="s">
        <v>0</v>
      </c>
      <c r="AF41" s="87" t="s">
        <v>0</v>
      </c>
    </row>
    <row r="42" spans="3:32" ht="15" thickBot="1">
      <c r="C42" s="130">
        <v>31</v>
      </c>
      <c r="D42" s="82" t="s">
        <v>134</v>
      </c>
      <c r="E42" s="86" t="s">
        <v>0</v>
      </c>
      <c r="F42" s="86" t="s">
        <v>0</v>
      </c>
      <c r="G42" s="86" t="s">
        <v>0</v>
      </c>
      <c r="H42" s="86" t="s">
        <v>0</v>
      </c>
      <c r="I42" s="86" t="s">
        <v>0</v>
      </c>
      <c r="J42" s="86" t="s">
        <v>0</v>
      </c>
      <c r="K42" s="86" t="s">
        <v>0</v>
      </c>
      <c r="L42" s="86" t="s">
        <v>0</v>
      </c>
      <c r="M42" s="86" t="s">
        <v>0</v>
      </c>
      <c r="N42" s="86" t="s">
        <v>0</v>
      </c>
      <c r="O42" s="86" t="s">
        <v>0</v>
      </c>
      <c r="P42" s="86" t="s">
        <v>0</v>
      </c>
      <c r="Q42" s="86" t="s">
        <v>0</v>
      </c>
      <c r="R42" s="86" t="s">
        <v>0</v>
      </c>
      <c r="S42" s="86" t="s">
        <v>0</v>
      </c>
      <c r="T42" s="86" t="s">
        <v>0</v>
      </c>
      <c r="U42" s="86" t="s">
        <v>0</v>
      </c>
      <c r="V42" s="86" t="s">
        <v>0</v>
      </c>
      <c r="W42" s="86" t="s">
        <v>0</v>
      </c>
      <c r="X42" s="86" t="s">
        <v>0</v>
      </c>
      <c r="Y42" s="205" t="s">
        <v>0</v>
      </c>
      <c r="Z42" s="205" t="s">
        <v>0</v>
      </c>
      <c r="AA42" s="87" t="s">
        <v>0</v>
      </c>
      <c r="AB42" s="87" t="s">
        <v>0</v>
      </c>
      <c r="AC42" s="205" t="s">
        <v>0</v>
      </c>
      <c r="AD42" s="205" t="s">
        <v>0</v>
      </c>
      <c r="AE42" s="317" t="s">
        <v>0</v>
      </c>
      <c r="AF42" s="87" t="s">
        <v>0</v>
      </c>
    </row>
    <row r="43" spans="3:32" ht="44.25" customHeight="1" thickBot="1">
      <c r="C43" s="130">
        <v>32</v>
      </c>
      <c r="D43" s="82" t="s">
        <v>231</v>
      </c>
      <c r="E43" s="86" t="s">
        <v>0</v>
      </c>
      <c r="F43" s="86" t="s">
        <v>0</v>
      </c>
      <c r="G43" s="86" t="s">
        <v>0</v>
      </c>
      <c r="H43" s="86" t="s">
        <v>0</v>
      </c>
      <c r="I43" s="86" t="s">
        <v>0</v>
      </c>
      <c r="J43" s="86" t="s">
        <v>0</v>
      </c>
      <c r="K43" s="86" t="s">
        <v>0</v>
      </c>
      <c r="L43" s="86" t="s">
        <v>0</v>
      </c>
      <c r="M43" s="86" t="s">
        <v>0</v>
      </c>
      <c r="N43" s="86" t="s">
        <v>0</v>
      </c>
      <c r="O43" s="86" t="s">
        <v>0</v>
      </c>
      <c r="P43" s="86" t="s">
        <v>0</v>
      </c>
      <c r="Q43" s="86" t="s">
        <v>0</v>
      </c>
      <c r="R43" s="86" t="s">
        <v>0</v>
      </c>
      <c r="S43" s="86" t="s">
        <v>0</v>
      </c>
      <c r="T43" s="86">
        <v>1</v>
      </c>
      <c r="U43" s="86" t="s">
        <v>0</v>
      </c>
      <c r="V43" s="86" t="s">
        <v>0</v>
      </c>
      <c r="W43" s="86" t="s">
        <v>0</v>
      </c>
      <c r="X43" s="86" t="s">
        <v>0</v>
      </c>
      <c r="Y43" s="205" t="s">
        <v>0</v>
      </c>
      <c r="Z43" s="205" t="s">
        <v>0</v>
      </c>
      <c r="AA43" s="87" t="s">
        <v>0</v>
      </c>
      <c r="AB43" s="87" t="s">
        <v>0</v>
      </c>
      <c r="AC43" s="205" t="s">
        <v>0</v>
      </c>
      <c r="AD43" s="205" t="s">
        <v>0</v>
      </c>
      <c r="AE43" s="317" t="s">
        <v>0</v>
      </c>
      <c r="AF43" s="87" t="s">
        <v>0</v>
      </c>
    </row>
    <row r="44" spans="3:32" ht="44.25" customHeight="1" thickBot="1">
      <c r="C44" s="130">
        <v>33</v>
      </c>
      <c r="D44" s="82" t="s">
        <v>164</v>
      </c>
      <c r="E44" s="86" t="s">
        <v>0</v>
      </c>
      <c r="F44" s="86" t="s">
        <v>0</v>
      </c>
      <c r="G44" s="86" t="s">
        <v>0</v>
      </c>
      <c r="H44" s="86" t="s">
        <v>0</v>
      </c>
      <c r="I44" s="86" t="s">
        <v>0</v>
      </c>
      <c r="J44" s="86" t="s">
        <v>0</v>
      </c>
      <c r="K44" s="86" t="s">
        <v>0</v>
      </c>
      <c r="L44" s="86" t="s">
        <v>0</v>
      </c>
      <c r="M44" s="86" t="s">
        <v>0</v>
      </c>
      <c r="N44" s="86" t="s">
        <v>0</v>
      </c>
      <c r="O44" s="86">
        <v>1</v>
      </c>
      <c r="P44" s="86">
        <v>0</v>
      </c>
      <c r="Q44" s="86" t="s">
        <v>0</v>
      </c>
      <c r="R44" s="86" t="s">
        <v>0</v>
      </c>
      <c r="S44" s="86" t="s">
        <v>0</v>
      </c>
      <c r="T44" s="86" t="s">
        <v>0</v>
      </c>
      <c r="U44" s="86" t="s">
        <v>0</v>
      </c>
      <c r="V44" s="86" t="s">
        <v>0</v>
      </c>
      <c r="W44" s="86" t="s">
        <v>0</v>
      </c>
      <c r="X44" s="86" t="s">
        <v>0</v>
      </c>
      <c r="Y44" s="205" t="s">
        <v>0</v>
      </c>
      <c r="Z44" s="205" t="s">
        <v>0</v>
      </c>
      <c r="AA44" s="87" t="s">
        <v>0</v>
      </c>
      <c r="AB44" s="87" t="s">
        <v>0</v>
      </c>
      <c r="AC44" s="205" t="s">
        <v>0</v>
      </c>
      <c r="AD44" s="205" t="s">
        <v>0</v>
      </c>
      <c r="AE44" s="317" t="s">
        <v>0</v>
      </c>
      <c r="AF44" s="87" t="s">
        <v>0</v>
      </c>
    </row>
    <row r="45" spans="3:32" ht="44.25" customHeight="1" thickBot="1">
      <c r="C45" s="130">
        <v>34</v>
      </c>
      <c r="D45" s="82" t="s">
        <v>359</v>
      </c>
      <c r="E45" s="86" t="s">
        <v>0</v>
      </c>
      <c r="F45" s="86" t="s">
        <v>0</v>
      </c>
      <c r="G45" s="86" t="s">
        <v>0</v>
      </c>
      <c r="H45" s="86" t="s">
        <v>0</v>
      </c>
      <c r="I45" s="86" t="s">
        <v>0</v>
      </c>
      <c r="J45" s="86" t="s">
        <v>0</v>
      </c>
      <c r="K45" s="86" t="s">
        <v>0</v>
      </c>
      <c r="L45" s="86" t="s">
        <v>0</v>
      </c>
      <c r="M45" s="86" t="s">
        <v>0</v>
      </c>
      <c r="N45" s="86" t="s">
        <v>0</v>
      </c>
      <c r="O45" s="86" t="s">
        <v>0</v>
      </c>
      <c r="P45" s="86" t="s">
        <v>0</v>
      </c>
      <c r="Q45" s="86" t="s">
        <v>0</v>
      </c>
      <c r="R45" s="86" t="s">
        <v>0</v>
      </c>
      <c r="S45" s="86" t="s">
        <v>0</v>
      </c>
      <c r="T45" s="86" t="s">
        <v>0</v>
      </c>
      <c r="U45" s="86" t="s">
        <v>0</v>
      </c>
      <c r="V45" s="86" t="s">
        <v>0</v>
      </c>
      <c r="W45" s="86" t="s">
        <v>0</v>
      </c>
      <c r="X45" s="86" t="s">
        <v>0</v>
      </c>
      <c r="Y45" s="205" t="s">
        <v>0</v>
      </c>
      <c r="Z45" s="205" t="s">
        <v>0</v>
      </c>
      <c r="AA45" s="87" t="s">
        <v>0</v>
      </c>
      <c r="AB45" s="87" t="s">
        <v>0</v>
      </c>
      <c r="AC45" s="205" t="s">
        <v>0</v>
      </c>
      <c r="AD45" s="205" t="s">
        <v>0</v>
      </c>
      <c r="AE45" s="317" t="s">
        <v>0</v>
      </c>
      <c r="AF45" s="87" t="s">
        <v>0</v>
      </c>
    </row>
    <row r="46" spans="3:32" ht="44.25" customHeight="1" thickBot="1">
      <c r="C46" s="130">
        <v>35</v>
      </c>
      <c r="D46" s="82" t="s">
        <v>167</v>
      </c>
      <c r="E46" s="86" t="s">
        <v>0</v>
      </c>
      <c r="F46" s="86" t="s">
        <v>0</v>
      </c>
      <c r="G46" s="86" t="s">
        <v>0</v>
      </c>
      <c r="H46" s="86" t="s">
        <v>0</v>
      </c>
      <c r="I46" s="86" t="s">
        <v>0</v>
      </c>
      <c r="J46" s="86" t="s">
        <v>0</v>
      </c>
      <c r="K46" s="86" t="s">
        <v>0</v>
      </c>
      <c r="L46" s="86" t="s">
        <v>0</v>
      </c>
      <c r="M46" s="86" t="s">
        <v>0</v>
      </c>
      <c r="N46" s="86" t="s">
        <v>0</v>
      </c>
      <c r="O46" s="86" t="s">
        <v>0</v>
      </c>
      <c r="P46" s="86" t="s">
        <v>0</v>
      </c>
      <c r="Q46" s="86" t="s">
        <v>0</v>
      </c>
      <c r="R46" s="86" t="s">
        <v>0</v>
      </c>
      <c r="S46" s="86" t="s">
        <v>0</v>
      </c>
      <c r="T46" s="86" t="s">
        <v>0</v>
      </c>
      <c r="U46" s="86" t="s">
        <v>0</v>
      </c>
      <c r="V46" s="86" t="s">
        <v>0</v>
      </c>
      <c r="W46" s="86" t="s">
        <v>0</v>
      </c>
      <c r="X46" s="86" t="s">
        <v>0</v>
      </c>
      <c r="Y46" s="205" t="s">
        <v>0</v>
      </c>
      <c r="Z46" s="205" t="s">
        <v>0</v>
      </c>
      <c r="AA46" s="87" t="s">
        <v>0</v>
      </c>
      <c r="AB46" s="87" t="s">
        <v>0</v>
      </c>
      <c r="AC46" s="205" t="s">
        <v>0</v>
      </c>
      <c r="AD46" s="205" t="s">
        <v>0</v>
      </c>
      <c r="AE46" s="317" t="s">
        <v>0</v>
      </c>
      <c r="AF46" s="87" t="s">
        <v>0</v>
      </c>
    </row>
    <row r="47" spans="3:32" ht="44.25" customHeight="1" thickBot="1">
      <c r="C47" s="130">
        <v>36</v>
      </c>
      <c r="D47" s="82" t="s">
        <v>200</v>
      </c>
      <c r="E47" s="86" t="s">
        <v>0</v>
      </c>
      <c r="F47" s="86" t="s">
        <v>0</v>
      </c>
      <c r="G47" s="86" t="s">
        <v>0</v>
      </c>
      <c r="H47" s="86" t="s">
        <v>0</v>
      </c>
      <c r="I47" s="86" t="s">
        <v>0</v>
      </c>
      <c r="J47" s="86" t="s">
        <v>0</v>
      </c>
      <c r="K47" s="86" t="s">
        <v>0</v>
      </c>
      <c r="L47" s="86" t="s">
        <v>0</v>
      </c>
      <c r="M47" s="86" t="s">
        <v>0</v>
      </c>
      <c r="N47" s="86" t="s">
        <v>0</v>
      </c>
      <c r="O47" s="86" t="s">
        <v>0</v>
      </c>
      <c r="P47" s="86" t="s">
        <v>0</v>
      </c>
      <c r="Q47" s="86" t="s">
        <v>0</v>
      </c>
      <c r="R47" s="86" t="s">
        <v>0</v>
      </c>
      <c r="S47" s="86" t="s">
        <v>0</v>
      </c>
      <c r="T47" s="87" t="s">
        <v>0</v>
      </c>
      <c r="U47" s="87" t="s">
        <v>0</v>
      </c>
      <c r="V47" s="87" t="s">
        <v>0</v>
      </c>
      <c r="W47" s="87" t="s">
        <v>0</v>
      </c>
      <c r="X47" s="87" t="s">
        <v>0</v>
      </c>
      <c r="Y47" s="205" t="s">
        <v>0</v>
      </c>
      <c r="Z47" s="205" t="s">
        <v>0</v>
      </c>
      <c r="AA47" s="87" t="s">
        <v>0</v>
      </c>
      <c r="AB47" s="87" t="s">
        <v>0</v>
      </c>
      <c r="AC47" s="205" t="s">
        <v>0</v>
      </c>
      <c r="AD47" s="205" t="s">
        <v>0</v>
      </c>
      <c r="AE47" s="87" t="s">
        <v>0</v>
      </c>
      <c r="AF47" s="87" t="s">
        <v>0</v>
      </c>
    </row>
    <row r="48" spans="3:32" ht="44.25" customHeight="1" thickBot="1">
      <c r="C48" s="130">
        <v>37</v>
      </c>
      <c r="D48" s="46" t="s">
        <v>91</v>
      </c>
      <c r="E48" s="86" t="s">
        <v>0</v>
      </c>
      <c r="F48" s="86" t="s">
        <v>0</v>
      </c>
      <c r="G48" s="86" t="s">
        <v>0</v>
      </c>
      <c r="H48" s="86" t="s">
        <v>0</v>
      </c>
      <c r="I48" s="86" t="s">
        <v>0</v>
      </c>
      <c r="J48" s="86" t="s">
        <v>0</v>
      </c>
      <c r="K48" s="86" t="s">
        <v>0</v>
      </c>
      <c r="L48" s="86" t="s">
        <v>0</v>
      </c>
      <c r="M48" s="86">
        <v>1</v>
      </c>
      <c r="N48" s="86">
        <v>1</v>
      </c>
      <c r="O48" s="86" t="s">
        <v>0</v>
      </c>
      <c r="P48" s="86">
        <v>1</v>
      </c>
      <c r="Q48" s="86" t="s">
        <v>0</v>
      </c>
      <c r="R48" s="86" t="s">
        <v>0</v>
      </c>
      <c r="S48" s="86" t="s">
        <v>0</v>
      </c>
      <c r="T48" s="86" t="s">
        <v>0</v>
      </c>
      <c r="U48" s="86" t="s">
        <v>0</v>
      </c>
      <c r="V48" s="86" t="s">
        <v>0</v>
      </c>
      <c r="W48" s="86" t="s">
        <v>0</v>
      </c>
      <c r="X48" s="86" t="s">
        <v>0</v>
      </c>
      <c r="Y48" s="205" t="s">
        <v>0</v>
      </c>
      <c r="Z48" s="205" t="s">
        <v>0</v>
      </c>
      <c r="AA48" s="87" t="s">
        <v>0</v>
      </c>
      <c r="AB48" s="87" t="s">
        <v>0</v>
      </c>
      <c r="AC48" s="205" t="s">
        <v>0</v>
      </c>
      <c r="AD48" s="205" t="s">
        <v>0</v>
      </c>
      <c r="AE48" s="317" t="s">
        <v>0</v>
      </c>
      <c r="AF48" s="87" t="s">
        <v>0</v>
      </c>
    </row>
    <row r="49" spans="3:32" ht="44.25" customHeight="1" thickBot="1">
      <c r="C49" s="130">
        <v>38</v>
      </c>
      <c r="D49" s="46" t="s">
        <v>122</v>
      </c>
      <c r="E49" s="86" t="s">
        <v>0</v>
      </c>
      <c r="F49" s="86" t="s">
        <v>0</v>
      </c>
      <c r="G49" s="86" t="s">
        <v>0</v>
      </c>
      <c r="H49" s="86" t="s">
        <v>0</v>
      </c>
      <c r="I49" s="86" t="s">
        <v>0</v>
      </c>
      <c r="J49" s="86" t="s">
        <v>0</v>
      </c>
      <c r="K49" s="86" t="s">
        <v>0</v>
      </c>
      <c r="L49" s="86" t="s">
        <v>0</v>
      </c>
      <c r="M49" s="86" t="s">
        <v>0</v>
      </c>
      <c r="N49" s="86" t="s">
        <v>0</v>
      </c>
      <c r="O49" s="86" t="s">
        <v>0</v>
      </c>
      <c r="P49" s="86" t="s">
        <v>0</v>
      </c>
      <c r="Q49" s="86" t="s">
        <v>0</v>
      </c>
      <c r="R49" s="86" t="s">
        <v>0</v>
      </c>
      <c r="S49" s="86" t="s">
        <v>0</v>
      </c>
      <c r="T49" s="86" t="s">
        <v>0</v>
      </c>
      <c r="U49" s="86" t="s">
        <v>0</v>
      </c>
      <c r="V49" s="86" t="s">
        <v>0</v>
      </c>
      <c r="W49" s="86" t="s">
        <v>0</v>
      </c>
      <c r="X49" s="86" t="s">
        <v>0</v>
      </c>
      <c r="Y49" s="205" t="s">
        <v>0</v>
      </c>
      <c r="Z49" s="205" t="s">
        <v>0</v>
      </c>
      <c r="AA49" s="87" t="s">
        <v>0</v>
      </c>
      <c r="AB49" s="87" t="s">
        <v>0</v>
      </c>
      <c r="AC49" s="205" t="s">
        <v>0</v>
      </c>
      <c r="AD49" s="205" t="s">
        <v>0</v>
      </c>
      <c r="AE49" s="317" t="s">
        <v>0</v>
      </c>
      <c r="AF49" s="87" t="s">
        <v>0</v>
      </c>
    </row>
    <row r="50" spans="3:32" ht="44.25" customHeight="1" thickBot="1">
      <c r="C50" s="130">
        <v>39</v>
      </c>
      <c r="D50" s="46" t="s">
        <v>132</v>
      </c>
      <c r="E50" s="86" t="s">
        <v>0</v>
      </c>
      <c r="F50" s="86" t="s">
        <v>0</v>
      </c>
      <c r="G50" s="86" t="s">
        <v>0</v>
      </c>
      <c r="H50" s="86" t="s">
        <v>0</v>
      </c>
      <c r="I50" s="86" t="s">
        <v>0</v>
      </c>
      <c r="J50" s="86" t="s">
        <v>0</v>
      </c>
      <c r="K50" s="86" t="s">
        <v>0</v>
      </c>
      <c r="L50" s="86" t="s">
        <v>0</v>
      </c>
      <c r="M50" s="86" t="s">
        <v>0</v>
      </c>
      <c r="N50" s="86" t="s">
        <v>0</v>
      </c>
      <c r="O50" s="86" t="s">
        <v>0</v>
      </c>
      <c r="P50" s="86" t="s">
        <v>0</v>
      </c>
      <c r="Q50" s="86" t="s">
        <v>0</v>
      </c>
      <c r="R50" s="86" t="s">
        <v>0</v>
      </c>
      <c r="S50" s="86" t="s">
        <v>0</v>
      </c>
      <c r="T50" s="86" t="s">
        <v>0</v>
      </c>
      <c r="U50" s="86" t="s">
        <v>0</v>
      </c>
      <c r="V50" s="86" t="s">
        <v>0</v>
      </c>
      <c r="W50" s="86" t="s">
        <v>0</v>
      </c>
      <c r="X50" s="86" t="s">
        <v>0</v>
      </c>
      <c r="Y50" s="205" t="s">
        <v>0</v>
      </c>
      <c r="Z50" s="205" t="s">
        <v>0</v>
      </c>
      <c r="AA50" s="87" t="s">
        <v>0</v>
      </c>
      <c r="AB50" s="87" t="s">
        <v>0</v>
      </c>
      <c r="AC50" s="205" t="s">
        <v>0</v>
      </c>
      <c r="AD50" s="205" t="s">
        <v>0</v>
      </c>
      <c r="AE50" s="317" t="s">
        <v>0</v>
      </c>
      <c r="AF50" s="87" t="s">
        <v>0</v>
      </c>
    </row>
    <row r="51" spans="3:32" ht="44.25" customHeight="1" thickBot="1">
      <c r="C51" s="130">
        <v>40</v>
      </c>
      <c r="D51" s="46" t="s">
        <v>360</v>
      </c>
      <c r="E51" s="86" t="s">
        <v>0</v>
      </c>
      <c r="F51" s="86" t="s">
        <v>0</v>
      </c>
      <c r="G51" s="86" t="s">
        <v>0</v>
      </c>
      <c r="H51" s="86" t="s">
        <v>0</v>
      </c>
      <c r="I51" s="86" t="s">
        <v>0</v>
      </c>
      <c r="J51" s="86" t="s">
        <v>0</v>
      </c>
      <c r="K51" s="86" t="s">
        <v>0</v>
      </c>
      <c r="L51" s="86" t="s">
        <v>0</v>
      </c>
      <c r="M51" s="86" t="s">
        <v>0</v>
      </c>
      <c r="N51" s="86" t="s">
        <v>0</v>
      </c>
      <c r="O51" s="86" t="s">
        <v>0</v>
      </c>
      <c r="P51" s="86" t="s">
        <v>0</v>
      </c>
      <c r="Q51" s="86" t="s">
        <v>0</v>
      </c>
      <c r="R51" s="86" t="s">
        <v>0</v>
      </c>
      <c r="S51" s="86" t="s">
        <v>0</v>
      </c>
      <c r="T51" s="86" t="s">
        <v>0</v>
      </c>
      <c r="U51" s="86" t="s">
        <v>0</v>
      </c>
      <c r="V51" s="86" t="s">
        <v>0</v>
      </c>
      <c r="W51" s="86" t="s">
        <v>0</v>
      </c>
      <c r="X51" s="86" t="s">
        <v>0</v>
      </c>
      <c r="Y51" s="205" t="s">
        <v>0</v>
      </c>
      <c r="Z51" s="205" t="s">
        <v>0</v>
      </c>
      <c r="AA51" s="87" t="s">
        <v>0</v>
      </c>
      <c r="AB51" s="87" t="s">
        <v>0</v>
      </c>
      <c r="AC51" s="205" t="s">
        <v>0</v>
      </c>
      <c r="AD51" s="205" t="s">
        <v>0</v>
      </c>
      <c r="AE51" s="317" t="s">
        <v>0</v>
      </c>
      <c r="AF51" s="87" t="s">
        <v>0</v>
      </c>
    </row>
    <row r="52" spans="3:32" ht="44.25" customHeight="1" thickBot="1">
      <c r="C52" s="130">
        <v>41</v>
      </c>
      <c r="D52" s="82" t="s">
        <v>166</v>
      </c>
      <c r="E52" s="86" t="s">
        <v>0</v>
      </c>
      <c r="F52" s="86" t="s">
        <v>0</v>
      </c>
      <c r="G52" s="86" t="s">
        <v>0</v>
      </c>
      <c r="H52" s="86" t="s">
        <v>0</v>
      </c>
      <c r="I52" s="86" t="s">
        <v>0</v>
      </c>
      <c r="J52" s="86">
        <v>1</v>
      </c>
      <c r="K52" s="86" t="s">
        <v>0</v>
      </c>
      <c r="L52" s="86" t="s">
        <v>0</v>
      </c>
      <c r="M52" s="86" t="s">
        <v>0</v>
      </c>
      <c r="N52" s="86" t="s">
        <v>0</v>
      </c>
      <c r="O52" s="86" t="s">
        <v>0</v>
      </c>
      <c r="P52" s="86">
        <v>0</v>
      </c>
      <c r="Q52" s="86" t="s">
        <v>0</v>
      </c>
      <c r="R52" s="86" t="s">
        <v>0</v>
      </c>
      <c r="S52" s="86" t="s">
        <v>0</v>
      </c>
      <c r="T52" s="86" t="s">
        <v>0</v>
      </c>
      <c r="U52" s="86" t="s">
        <v>0</v>
      </c>
      <c r="V52" s="86" t="s">
        <v>0</v>
      </c>
      <c r="W52" s="87" t="s">
        <v>0</v>
      </c>
      <c r="X52" s="87" t="s">
        <v>0</v>
      </c>
      <c r="Y52" s="205" t="s">
        <v>0</v>
      </c>
      <c r="Z52" s="205" t="s">
        <v>0</v>
      </c>
      <c r="AA52" s="87" t="s">
        <v>0</v>
      </c>
      <c r="AB52" s="87" t="s">
        <v>0</v>
      </c>
      <c r="AC52" s="205" t="s">
        <v>0</v>
      </c>
      <c r="AD52" s="205" t="s">
        <v>0</v>
      </c>
      <c r="AE52" s="317" t="s">
        <v>0</v>
      </c>
      <c r="AF52" s="87" t="s">
        <v>0</v>
      </c>
    </row>
    <row r="53" spans="3:32" ht="44.25" customHeight="1" thickBot="1">
      <c r="C53" s="130">
        <v>42</v>
      </c>
      <c r="D53" s="82" t="s">
        <v>188</v>
      </c>
      <c r="E53" s="86" t="s">
        <v>0</v>
      </c>
      <c r="F53" s="86" t="s">
        <v>0</v>
      </c>
      <c r="G53" s="86" t="s">
        <v>0</v>
      </c>
      <c r="H53" s="86" t="s">
        <v>0</v>
      </c>
      <c r="I53" s="86" t="s">
        <v>0</v>
      </c>
      <c r="J53" s="86" t="s">
        <v>0</v>
      </c>
      <c r="K53" s="86" t="s">
        <v>0</v>
      </c>
      <c r="L53" s="86" t="s">
        <v>0</v>
      </c>
      <c r="M53" s="86" t="s">
        <v>0</v>
      </c>
      <c r="N53" s="86" t="s">
        <v>0</v>
      </c>
      <c r="O53" s="86" t="s">
        <v>0</v>
      </c>
      <c r="P53" s="86" t="s">
        <v>0</v>
      </c>
      <c r="Q53" s="86" t="s">
        <v>0</v>
      </c>
      <c r="R53" s="86" t="s">
        <v>0</v>
      </c>
      <c r="S53" s="86" t="s">
        <v>0</v>
      </c>
      <c r="T53" s="86" t="s">
        <v>0</v>
      </c>
      <c r="U53" s="86" t="s">
        <v>0</v>
      </c>
      <c r="V53" s="86" t="s">
        <v>0</v>
      </c>
      <c r="W53" s="86" t="s">
        <v>0</v>
      </c>
      <c r="X53" s="86" t="s">
        <v>0</v>
      </c>
      <c r="Y53" s="205" t="s">
        <v>0</v>
      </c>
      <c r="Z53" s="205" t="s">
        <v>0</v>
      </c>
      <c r="AA53" s="87" t="s">
        <v>0</v>
      </c>
      <c r="AB53" s="87" t="s">
        <v>0</v>
      </c>
      <c r="AC53" s="205" t="s">
        <v>0</v>
      </c>
      <c r="AD53" s="205" t="s">
        <v>0</v>
      </c>
      <c r="AE53" s="317" t="s">
        <v>0</v>
      </c>
      <c r="AF53" s="87" t="s">
        <v>0</v>
      </c>
    </row>
    <row r="54" spans="3:32" ht="44.25" customHeight="1" thickBot="1">
      <c r="C54" s="130">
        <v>43</v>
      </c>
      <c r="D54" s="147" t="s">
        <v>186</v>
      </c>
      <c r="E54" s="86" t="s">
        <v>0</v>
      </c>
      <c r="F54" s="86" t="s">
        <v>0</v>
      </c>
      <c r="G54" s="86" t="s">
        <v>0</v>
      </c>
      <c r="H54" s="86" t="s">
        <v>0</v>
      </c>
      <c r="I54" s="86" t="s">
        <v>0</v>
      </c>
      <c r="J54" s="86" t="s">
        <v>0</v>
      </c>
      <c r="K54" s="86" t="s">
        <v>0</v>
      </c>
      <c r="L54" s="86" t="s">
        <v>0</v>
      </c>
      <c r="M54" s="86" t="s">
        <v>0</v>
      </c>
      <c r="N54" s="86" t="s">
        <v>0</v>
      </c>
      <c r="O54" s="86" t="s">
        <v>0</v>
      </c>
      <c r="P54" s="86" t="s">
        <v>0</v>
      </c>
      <c r="Q54" s="86" t="s">
        <v>0</v>
      </c>
      <c r="R54" s="86" t="s">
        <v>0</v>
      </c>
      <c r="S54" s="86" t="s">
        <v>0</v>
      </c>
      <c r="T54" s="86" t="s">
        <v>0</v>
      </c>
      <c r="U54" s="86" t="s">
        <v>0</v>
      </c>
      <c r="V54" s="86" t="s">
        <v>0</v>
      </c>
      <c r="W54" s="86" t="s">
        <v>0</v>
      </c>
      <c r="X54" s="87" t="s">
        <v>0</v>
      </c>
      <c r="Y54" s="205" t="s">
        <v>0</v>
      </c>
      <c r="Z54" s="205" t="s">
        <v>0</v>
      </c>
      <c r="AA54" s="87" t="s">
        <v>0</v>
      </c>
      <c r="AB54" s="87" t="s">
        <v>0</v>
      </c>
      <c r="AC54" s="205" t="s">
        <v>0</v>
      </c>
      <c r="AD54" s="205" t="s">
        <v>0</v>
      </c>
      <c r="AE54" s="317" t="s">
        <v>0</v>
      </c>
      <c r="AF54" s="87" t="s">
        <v>0</v>
      </c>
    </row>
    <row r="55" spans="3:32" ht="44.25" customHeight="1" thickBot="1">
      <c r="C55" s="130">
        <v>44</v>
      </c>
      <c r="D55" s="82" t="s">
        <v>127</v>
      </c>
      <c r="E55" s="86" t="s">
        <v>0</v>
      </c>
      <c r="F55" s="86" t="s">
        <v>0</v>
      </c>
      <c r="G55" s="86" t="s">
        <v>0</v>
      </c>
      <c r="H55" s="86" t="s">
        <v>0</v>
      </c>
      <c r="I55" s="86" t="s">
        <v>0</v>
      </c>
      <c r="J55" s="86" t="s">
        <v>0</v>
      </c>
      <c r="K55" s="86" t="s">
        <v>0</v>
      </c>
      <c r="L55" s="86" t="s">
        <v>0</v>
      </c>
      <c r="M55" s="86" t="s">
        <v>0</v>
      </c>
      <c r="N55" s="86" t="s">
        <v>0</v>
      </c>
      <c r="O55" s="86" t="s">
        <v>0</v>
      </c>
      <c r="P55" s="86" t="s">
        <v>0</v>
      </c>
      <c r="Q55" s="86" t="s">
        <v>0</v>
      </c>
      <c r="R55" s="86" t="s">
        <v>0</v>
      </c>
      <c r="S55" s="86" t="s">
        <v>0</v>
      </c>
      <c r="T55" s="86" t="s">
        <v>0</v>
      </c>
      <c r="U55" s="86" t="s">
        <v>0</v>
      </c>
      <c r="V55" s="86" t="s">
        <v>0</v>
      </c>
      <c r="W55" s="86" t="s">
        <v>0</v>
      </c>
      <c r="X55" s="86" t="s">
        <v>0</v>
      </c>
      <c r="Y55" s="205" t="s">
        <v>0</v>
      </c>
      <c r="Z55" s="205" t="s">
        <v>0</v>
      </c>
      <c r="AA55" s="87" t="s">
        <v>0</v>
      </c>
      <c r="AB55" s="87" t="s">
        <v>0</v>
      </c>
      <c r="AC55" s="205" t="s">
        <v>0</v>
      </c>
      <c r="AD55" s="205" t="s">
        <v>0</v>
      </c>
      <c r="AE55" s="317" t="s">
        <v>0</v>
      </c>
      <c r="AF55" s="87" t="s">
        <v>0</v>
      </c>
    </row>
    <row r="56" spans="3:32" ht="44.25" customHeight="1" thickBot="1">
      <c r="C56" s="130">
        <v>45</v>
      </c>
      <c r="D56" s="82" t="s">
        <v>151</v>
      </c>
      <c r="E56" s="86" t="s">
        <v>0</v>
      </c>
      <c r="F56" s="86" t="s">
        <v>0</v>
      </c>
      <c r="G56" s="86" t="s">
        <v>0</v>
      </c>
      <c r="H56" s="86" t="s">
        <v>0</v>
      </c>
      <c r="I56" s="86" t="s">
        <v>0</v>
      </c>
      <c r="J56" s="86" t="s">
        <v>0</v>
      </c>
      <c r="K56" s="86" t="s">
        <v>0</v>
      </c>
      <c r="L56" s="86" t="s">
        <v>0</v>
      </c>
      <c r="M56" s="86" t="s">
        <v>0</v>
      </c>
      <c r="N56" s="86" t="s">
        <v>0</v>
      </c>
      <c r="O56" s="86" t="s">
        <v>0</v>
      </c>
      <c r="P56" s="86" t="s">
        <v>0</v>
      </c>
      <c r="Q56" s="86" t="s">
        <v>0</v>
      </c>
      <c r="R56" s="86" t="s">
        <v>0</v>
      </c>
      <c r="S56" s="86" t="s">
        <v>0</v>
      </c>
      <c r="T56" s="86" t="s">
        <v>0</v>
      </c>
      <c r="U56" s="86" t="s">
        <v>0</v>
      </c>
      <c r="V56" s="86" t="s">
        <v>0</v>
      </c>
      <c r="W56" s="87" t="s">
        <v>0</v>
      </c>
      <c r="X56" s="87" t="s">
        <v>0</v>
      </c>
      <c r="Y56" s="205" t="s">
        <v>0</v>
      </c>
      <c r="Z56" s="205" t="s">
        <v>0</v>
      </c>
      <c r="AA56" s="87" t="s">
        <v>0</v>
      </c>
      <c r="AB56" s="87" t="s">
        <v>0</v>
      </c>
      <c r="AC56" s="205" t="s">
        <v>0</v>
      </c>
      <c r="AD56" s="205" t="s">
        <v>0</v>
      </c>
      <c r="AE56" s="317" t="s">
        <v>0</v>
      </c>
      <c r="AF56" s="87" t="s">
        <v>0</v>
      </c>
    </row>
    <row r="57" spans="3:32" ht="44.25" customHeight="1" thickBot="1">
      <c r="C57" s="130">
        <v>46</v>
      </c>
      <c r="D57" s="82" t="s">
        <v>172</v>
      </c>
      <c r="E57" s="86" t="s">
        <v>0</v>
      </c>
      <c r="F57" s="86" t="s">
        <v>0</v>
      </c>
      <c r="G57" s="86" t="s">
        <v>0</v>
      </c>
      <c r="H57" s="86" t="s">
        <v>0</v>
      </c>
      <c r="I57" s="86" t="s">
        <v>0</v>
      </c>
      <c r="J57" s="86" t="s">
        <v>0</v>
      </c>
      <c r="K57" s="86" t="s">
        <v>0</v>
      </c>
      <c r="L57" s="86" t="s">
        <v>0</v>
      </c>
      <c r="M57" s="86" t="s">
        <v>0</v>
      </c>
      <c r="N57" s="86" t="s">
        <v>0</v>
      </c>
      <c r="O57" s="86" t="s">
        <v>0</v>
      </c>
      <c r="P57" s="86" t="s">
        <v>0</v>
      </c>
      <c r="Q57" s="86" t="s">
        <v>0</v>
      </c>
      <c r="R57" s="86" t="s">
        <v>0</v>
      </c>
      <c r="S57" s="86" t="s">
        <v>0</v>
      </c>
      <c r="T57" s="86" t="s">
        <v>0</v>
      </c>
      <c r="U57" s="86" t="s">
        <v>0</v>
      </c>
      <c r="V57" s="86" t="s">
        <v>0</v>
      </c>
      <c r="W57" s="87" t="s">
        <v>0</v>
      </c>
      <c r="X57" s="87" t="s">
        <v>0</v>
      </c>
      <c r="Y57" s="205" t="s">
        <v>0</v>
      </c>
      <c r="Z57" s="205" t="s">
        <v>0</v>
      </c>
      <c r="AA57" s="87" t="s">
        <v>0</v>
      </c>
      <c r="AB57" s="87" t="s">
        <v>0</v>
      </c>
      <c r="AC57" s="205" t="s">
        <v>0</v>
      </c>
      <c r="AD57" s="205" t="s">
        <v>0</v>
      </c>
      <c r="AE57" s="317" t="s">
        <v>0</v>
      </c>
      <c r="AF57" s="87" t="s">
        <v>0</v>
      </c>
    </row>
    <row r="58" spans="3:32" ht="44.25" customHeight="1" thickBot="1">
      <c r="C58" s="130">
        <v>47</v>
      </c>
      <c r="D58" s="82" t="s">
        <v>112</v>
      </c>
      <c r="E58" s="86" t="s">
        <v>0</v>
      </c>
      <c r="F58" s="86" t="s">
        <v>0</v>
      </c>
      <c r="G58" s="86" t="s">
        <v>0</v>
      </c>
      <c r="H58" s="86" t="s">
        <v>0</v>
      </c>
      <c r="I58" s="86" t="s">
        <v>0</v>
      </c>
      <c r="J58" s="86" t="s">
        <v>0</v>
      </c>
      <c r="K58" s="86" t="s">
        <v>0</v>
      </c>
      <c r="L58" s="86" t="s">
        <v>0</v>
      </c>
      <c r="M58" s="86" t="s">
        <v>0</v>
      </c>
      <c r="N58" s="86" t="s">
        <v>0</v>
      </c>
      <c r="O58" s="86" t="s">
        <v>0</v>
      </c>
      <c r="P58" s="86" t="s">
        <v>0</v>
      </c>
      <c r="Q58" s="86" t="s">
        <v>0</v>
      </c>
      <c r="R58" s="86" t="s">
        <v>0</v>
      </c>
      <c r="S58" s="86" t="s">
        <v>0</v>
      </c>
      <c r="T58" s="86" t="s">
        <v>0</v>
      </c>
      <c r="U58" s="86" t="s">
        <v>0</v>
      </c>
      <c r="V58" s="86" t="s">
        <v>0</v>
      </c>
      <c r="W58" s="87" t="s">
        <v>0</v>
      </c>
      <c r="X58" s="87" t="s">
        <v>0</v>
      </c>
      <c r="Y58" s="205" t="s">
        <v>0</v>
      </c>
      <c r="Z58" s="205" t="s">
        <v>0</v>
      </c>
      <c r="AA58" s="87" t="s">
        <v>0</v>
      </c>
      <c r="AB58" s="87" t="s">
        <v>0</v>
      </c>
      <c r="AC58" s="205" t="s">
        <v>0</v>
      </c>
      <c r="AD58" s="205" t="s">
        <v>0</v>
      </c>
      <c r="AE58" s="317" t="s">
        <v>0</v>
      </c>
      <c r="AF58" s="87" t="s">
        <v>0</v>
      </c>
    </row>
    <row r="59" spans="3:32" ht="44.25" customHeight="1" thickBot="1">
      <c r="C59" s="130">
        <v>48</v>
      </c>
      <c r="D59" s="82" t="s">
        <v>180</v>
      </c>
      <c r="E59" s="86" t="s">
        <v>0</v>
      </c>
      <c r="F59" s="86" t="s">
        <v>0</v>
      </c>
      <c r="G59" s="86" t="s">
        <v>0</v>
      </c>
      <c r="H59" s="86" t="s">
        <v>0</v>
      </c>
      <c r="I59" s="86" t="s">
        <v>0</v>
      </c>
      <c r="J59" s="86" t="s">
        <v>0</v>
      </c>
      <c r="K59" s="86" t="s">
        <v>0</v>
      </c>
      <c r="L59" s="86" t="s">
        <v>0</v>
      </c>
      <c r="M59" s="86" t="s">
        <v>0</v>
      </c>
      <c r="N59" s="86" t="s">
        <v>0</v>
      </c>
      <c r="O59" s="86" t="s">
        <v>0</v>
      </c>
      <c r="P59" s="86" t="s">
        <v>0</v>
      </c>
      <c r="Q59" s="86" t="s">
        <v>0</v>
      </c>
      <c r="R59" s="86" t="s">
        <v>0</v>
      </c>
      <c r="S59" s="86" t="s">
        <v>0</v>
      </c>
      <c r="T59" s="86" t="s">
        <v>0</v>
      </c>
      <c r="U59" s="86" t="s">
        <v>0</v>
      </c>
      <c r="V59" s="86" t="s">
        <v>0</v>
      </c>
      <c r="W59" s="86" t="s">
        <v>0</v>
      </c>
      <c r="X59" s="86" t="s">
        <v>0</v>
      </c>
      <c r="Y59" s="205" t="s">
        <v>0</v>
      </c>
      <c r="Z59" s="205" t="s">
        <v>0</v>
      </c>
      <c r="AA59" s="87" t="s">
        <v>0</v>
      </c>
      <c r="AB59" s="87" t="s">
        <v>0</v>
      </c>
      <c r="AC59" s="205" t="s">
        <v>0</v>
      </c>
      <c r="AD59" s="205" t="s">
        <v>0</v>
      </c>
      <c r="AE59" s="317" t="s">
        <v>0</v>
      </c>
      <c r="AF59" s="87" t="s">
        <v>0</v>
      </c>
    </row>
    <row r="60" spans="3:32" ht="44.25" customHeight="1" thickBot="1">
      <c r="C60" s="130">
        <v>49</v>
      </c>
      <c r="D60" s="82" t="s">
        <v>176</v>
      </c>
      <c r="E60" s="86" t="s">
        <v>0</v>
      </c>
      <c r="F60" s="86" t="s">
        <v>0</v>
      </c>
      <c r="G60" s="86" t="s">
        <v>0</v>
      </c>
      <c r="H60" s="86" t="s">
        <v>0</v>
      </c>
      <c r="I60" s="86" t="s">
        <v>0</v>
      </c>
      <c r="J60" s="86" t="s">
        <v>0</v>
      </c>
      <c r="K60" s="86" t="s">
        <v>0</v>
      </c>
      <c r="L60" s="86" t="s">
        <v>0</v>
      </c>
      <c r="M60" s="86" t="s">
        <v>0</v>
      </c>
      <c r="N60" s="86" t="s">
        <v>0</v>
      </c>
      <c r="O60" s="86" t="s">
        <v>0</v>
      </c>
      <c r="P60" s="86" t="s">
        <v>0</v>
      </c>
      <c r="Q60" s="86" t="s">
        <v>0</v>
      </c>
      <c r="R60" s="86" t="s">
        <v>0</v>
      </c>
      <c r="S60" s="86">
        <v>0</v>
      </c>
      <c r="T60" s="86" t="s">
        <v>0</v>
      </c>
      <c r="U60" s="86" t="s">
        <v>0</v>
      </c>
      <c r="V60" s="86" t="s">
        <v>0</v>
      </c>
      <c r="W60" s="86" t="s">
        <v>0</v>
      </c>
      <c r="X60" s="86" t="s">
        <v>0</v>
      </c>
      <c r="Y60" s="205" t="s">
        <v>0</v>
      </c>
      <c r="Z60" s="205" t="s">
        <v>0</v>
      </c>
      <c r="AA60" s="87" t="s">
        <v>0</v>
      </c>
      <c r="AB60" s="87" t="s">
        <v>0</v>
      </c>
      <c r="AC60" s="205" t="s">
        <v>0</v>
      </c>
      <c r="AD60" s="205" t="s">
        <v>0</v>
      </c>
      <c r="AE60" s="317" t="s">
        <v>0</v>
      </c>
      <c r="AF60" s="87" t="s">
        <v>0</v>
      </c>
    </row>
    <row r="61" spans="3:32" ht="44.25" customHeight="1" thickBot="1">
      <c r="C61" s="130">
        <v>50</v>
      </c>
      <c r="D61" s="82" t="s">
        <v>169</v>
      </c>
      <c r="E61" s="86" t="s">
        <v>0</v>
      </c>
      <c r="F61" s="86" t="s">
        <v>0</v>
      </c>
      <c r="G61" s="86" t="s">
        <v>0</v>
      </c>
      <c r="H61" s="86" t="s">
        <v>0</v>
      </c>
      <c r="I61" s="86" t="s">
        <v>0</v>
      </c>
      <c r="J61" s="86" t="s">
        <v>0</v>
      </c>
      <c r="K61" s="86" t="s">
        <v>0</v>
      </c>
      <c r="L61" s="86" t="s">
        <v>0</v>
      </c>
      <c r="M61" s="86" t="s">
        <v>0</v>
      </c>
      <c r="N61" s="86" t="s">
        <v>0</v>
      </c>
      <c r="O61" s="86" t="s">
        <v>0</v>
      </c>
      <c r="P61" s="86" t="s">
        <v>0</v>
      </c>
      <c r="Q61" s="86" t="s">
        <v>0</v>
      </c>
      <c r="R61" s="86" t="s">
        <v>0</v>
      </c>
      <c r="S61" s="86" t="s">
        <v>0</v>
      </c>
      <c r="T61" s="86" t="s">
        <v>0</v>
      </c>
      <c r="U61" s="86" t="s">
        <v>0</v>
      </c>
      <c r="V61" s="86" t="s">
        <v>0</v>
      </c>
      <c r="W61" s="86" t="s">
        <v>0</v>
      </c>
      <c r="X61" s="86" t="s">
        <v>0</v>
      </c>
      <c r="Y61" s="87" t="s">
        <v>0</v>
      </c>
      <c r="Z61" s="87" t="s">
        <v>0</v>
      </c>
      <c r="AA61" s="87" t="s">
        <v>0</v>
      </c>
      <c r="AB61" s="87" t="s">
        <v>0</v>
      </c>
      <c r="AC61" s="205" t="s">
        <v>0</v>
      </c>
      <c r="AD61" s="205" t="s">
        <v>0</v>
      </c>
      <c r="AE61" s="317" t="s">
        <v>0</v>
      </c>
      <c r="AF61" s="87" t="s">
        <v>0</v>
      </c>
    </row>
    <row r="62" spans="3:32" ht="44.25" customHeight="1" thickBot="1">
      <c r="C62" s="130">
        <v>51</v>
      </c>
      <c r="D62" s="82" t="s">
        <v>203</v>
      </c>
      <c r="E62" s="86" t="s">
        <v>0</v>
      </c>
      <c r="F62" s="86" t="s">
        <v>0</v>
      </c>
      <c r="G62" s="86" t="s">
        <v>0</v>
      </c>
      <c r="H62" s="86" t="s">
        <v>0</v>
      </c>
      <c r="I62" s="86" t="s">
        <v>0</v>
      </c>
      <c r="J62" s="86" t="s">
        <v>0</v>
      </c>
      <c r="K62" s="86" t="s">
        <v>0</v>
      </c>
      <c r="L62" s="86" t="s">
        <v>0</v>
      </c>
      <c r="M62" s="86" t="s">
        <v>0</v>
      </c>
      <c r="N62" s="86" t="s">
        <v>0</v>
      </c>
      <c r="O62" s="86" t="s">
        <v>0</v>
      </c>
      <c r="P62" s="86" t="s">
        <v>0</v>
      </c>
      <c r="Q62" s="86" t="s">
        <v>0</v>
      </c>
      <c r="R62" s="86" t="s">
        <v>0</v>
      </c>
      <c r="S62" s="86" t="s">
        <v>0</v>
      </c>
      <c r="T62" s="86" t="s">
        <v>0</v>
      </c>
      <c r="U62" s="86" t="s">
        <v>0</v>
      </c>
      <c r="V62" s="86">
        <v>0</v>
      </c>
      <c r="W62" s="86" t="s">
        <v>0</v>
      </c>
      <c r="X62" s="86">
        <v>0</v>
      </c>
      <c r="Y62" s="87">
        <v>1</v>
      </c>
      <c r="Z62" s="205" t="s">
        <v>0</v>
      </c>
      <c r="AA62" s="87" t="s">
        <v>0</v>
      </c>
      <c r="AB62" s="87" t="s">
        <v>0</v>
      </c>
      <c r="AC62" s="205">
        <v>0.5</v>
      </c>
      <c r="AD62" s="205" t="s">
        <v>0</v>
      </c>
      <c r="AE62" s="317" t="s">
        <v>0</v>
      </c>
      <c r="AF62" s="87" t="s">
        <v>0</v>
      </c>
    </row>
    <row r="63" spans="3:32" ht="44.25" customHeight="1" thickBot="1">
      <c r="C63" s="130">
        <v>52</v>
      </c>
      <c r="D63" s="82" t="s">
        <v>93</v>
      </c>
      <c r="E63" s="86" t="s">
        <v>0</v>
      </c>
      <c r="F63" s="86" t="s">
        <v>0</v>
      </c>
      <c r="G63" s="86" t="s">
        <v>0</v>
      </c>
      <c r="H63" s="86" t="s">
        <v>0</v>
      </c>
      <c r="I63" s="86" t="s">
        <v>0</v>
      </c>
      <c r="J63" s="86" t="s">
        <v>0</v>
      </c>
      <c r="K63" s="86" t="s">
        <v>0</v>
      </c>
      <c r="L63" s="86" t="s">
        <v>0</v>
      </c>
      <c r="M63" s="86" t="s">
        <v>0</v>
      </c>
      <c r="N63" s="86" t="s">
        <v>0</v>
      </c>
      <c r="O63" s="86" t="s">
        <v>0</v>
      </c>
      <c r="P63" s="86">
        <v>1</v>
      </c>
      <c r="Q63" s="86" t="s">
        <v>0</v>
      </c>
      <c r="R63" s="86" t="s">
        <v>0</v>
      </c>
      <c r="S63" s="86" t="s">
        <v>0</v>
      </c>
      <c r="T63" s="86" t="s">
        <v>0</v>
      </c>
      <c r="U63" s="86">
        <v>0.97909999999999997</v>
      </c>
      <c r="V63" s="86" t="s">
        <v>0</v>
      </c>
      <c r="W63" s="86" t="s">
        <v>0</v>
      </c>
      <c r="X63" s="86" t="s">
        <v>0</v>
      </c>
      <c r="Y63" s="205" t="s">
        <v>0</v>
      </c>
      <c r="Z63" s="205" t="s">
        <v>0</v>
      </c>
      <c r="AA63" s="87" t="s">
        <v>0</v>
      </c>
      <c r="AB63" s="87">
        <v>1</v>
      </c>
      <c r="AC63" s="205">
        <v>0</v>
      </c>
      <c r="AD63" s="205" t="s">
        <v>0</v>
      </c>
      <c r="AE63" s="317" t="s">
        <v>0</v>
      </c>
      <c r="AF63" s="87" t="s">
        <v>0</v>
      </c>
    </row>
    <row r="64" spans="3:32" ht="44.25" customHeight="1" thickBot="1">
      <c r="C64" s="130">
        <v>53</v>
      </c>
      <c r="D64" s="82" t="s">
        <v>86</v>
      </c>
      <c r="E64" s="86" t="s">
        <v>0</v>
      </c>
      <c r="F64" s="86" t="s">
        <v>0</v>
      </c>
      <c r="G64" s="86" t="s">
        <v>0</v>
      </c>
      <c r="H64" s="86" t="s">
        <v>0</v>
      </c>
      <c r="I64" s="86" t="s">
        <v>0</v>
      </c>
      <c r="J64" s="86" t="s">
        <v>0</v>
      </c>
      <c r="K64" s="86" t="s">
        <v>0</v>
      </c>
      <c r="L64" s="86" t="s">
        <v>0</v>
      </c>
      <c r="M64" s="86" t="s">
        <v>0</v>
      </c>
      <c r="N64" s="86" t="s">
        <v>0</v>
      </c>
      <c r="O64" s="86" t="s">
        <v>0</v>
      </c>
      <c r="P64" s="86" t="s">
        <v>0</v>
      </c>
      <c r="Q64" s="86" t="s">
        <v>0</v>
      </c>
      <c r="R64" s="86" t="s">
        <v>0</v>
      </c>
      <c r="S64" s="86" t="s">
        <v>0</v>
      </c>
      <c r="T64" s="86" t="s">
        <v>0</v>
      </c>
      <c r="U64" s="86" t="s">
        <v>0</v>
      </c>
      <c r="V64" s="86" t="s">
        <v>0</v>
      </c>
      <c r="W64" s="86" t="s">
        <v>0</v>
      </c>
      <c r="X64" s="86" t="s">
        <v>0</v>
      </c>
      <c r="Y64" s="87" t="s">
        <v>0</v>
      </c>
      <c r="Z64" s="87" t="s">
        <v>0</v>
      </c>
      <c r="AA64" s="87" t="s">
        <v>0</v>
      </c>
      <c r="AB64" s="87" t="s">
        <v>0</v>
      </c>
      <c r="AC64" s="205">
        <v>0.33</v>
      </c>
      <c r="AD64" s="205">
        <v>0.5</v>
      </c>
      <c r="AE64" s="317" t="s">
        <v>5</v>
      </c>
      <c r="AF64" s="87" t="s">
        <v>0</v>
      </c>
    </row>
    <row r="65" spans="3:32" ht="44.25" customHeight="1" thickBot="1">
      <c r="C65" s="130">
        <v>54</v>
      </c>
      <c r="D65" s="82" t="s">
        <v>356</v>
      </c>
      <c r="E65" s="86">
        <v>1</v>
      </c>
      <c r="F65" s="86">
        <v>0.89</v>
      </c>
      <c r="G65" s="86">
        <v>1</v>
      </c>
      <c r="H65" s="86">
        <v>1</v>
      </c>
      <c r="I65" s="86">
        <v>1</v>
      </c>
      <c r="J65" s="86">
        <v>1</v>
      </c>
      <c r="K65" s="86">
        <v>0.8</v>
      </c>
      <c r="L65" s="86">
        <v>0.9285714285714286</v>
      </c>
      <c r="M65" s="86">
        <v>0.7</v>
      </c>
      <c r="N65" s="86">
        <v>1</v>
      </c>
      <c r="O65" s="86">
        <v>0.52777777777777779</v>
      </c>
      <c r="P65" s="86">
        <v>0.38019999999999998</v>
      </c>
      <c r="Q65" s="86">
        <v>0.92300000000000004</v>
      </c>
      <c r="R65" s="86">
        <v>0.85709999999999997</v>
      </c>
      <c r="S65" s="86">
        <v>0.60599999999999998</v>
      </c>
      <c r="T65" s="289" t="s">
        <v>5</v>
      </c>
      <c r="U65" s="289" t="s">
        <v>5</v>
      </c>
      <c r="V65" s="289" t="s">
        <v>5</v>
      </c>
      <c r="W65" s="289" t="s">
        <v>5</v>
      </c>
      <c r="X65" s="289" t="s">
        <v>5</v>
      </c>
      <c r="Y65" s="205" t="s">
        <v>5</v>
      </c>
      <c r="Z65" s="205" t="s">
        <v>5</v>
      </c>
      <c r="AA65" s="205" t="s">
        <v>5</v>
      </c>
      <c r="AB65" s="205" t="s">
        <v>5</v>
      </c>
      <c r="AC65" s="205" t="s">
        <v>5</v>
      </c>
      <c r="AD65" s="205" t="s">
        <v>5</v>
      </c>
      <c r="AE65" s="318" t="s">
        <v>5</v>
      </c>
      <c r="AF65" s="87" t="s">
        <v>0</v>
      </c>
    </row>
    <row r="66" spans="3:32" ht="44.25" customHeight="1" thickBot="1">
      <c r="C66" s="130">
        <v>55</v>
      </c>
      <c r="D66" s="82" t="s">
        <v>108</v>
      </c>
      <c r="E66" s="86" t="s">
        <v>0</v>
      </c>
      <c r="F66" s="86" t="s">
        <v>0</v>
      </c>
      <c r="G66" s="86">
        <v>1</v>
      </c>
      <c r="H66" s="86" t="s">
        <v>0</v>
      </c>
      <c r="I66" s="86">
        <v>1</v>
      </c>
      <c r="J66" s="86">
        <v>1</v>
      </c>
      <c r="K66" s="86">
        <v>1</v>
      </c>
      <c r="L66" s="86" t="s">
        <v>0</v>
      </c>
      <c r="M66" s="86">
        <v>1</v>
      </c>
      <c r="N66" s="86" t="s">
        <v>0</v>
      </c>
      <c r="O66" s="86">
        <v>0</v>
      </c>
      <c r="P66" s="86">
        <v>0.72719999999999996</v>
      </c>
      <c r="Q66" s="86" t="s">
        <v>0</v>
      </c>
      <c r="R66" s="86" t="s">
        <v>0</v>
      </c>
      <c r="S66" s="86" t="s">
        <v>0</v>
      </c>
      <c r="T66" s="86" t="s">
        <v>0</v>
      </c>
      <c r="U66" s="86">
        <v>1</v>
      </c>
      <c r="V66" s="86">
        <v>1</v>
      </c>
      <c r="W66" s="86">
        <v>0.75</v>
      </c>
      <c r="X66" s="86">
        <v>1</v>
      </c>
      <c r="Y66" s="207">
        <v>0.67</v>
      </c>
      <c r="Z66" s="205" t="s">
        <v>0</v>
      </c>
      <c r="AA66" s="205">
        <v>0.83</v>
      </c>
      <c r="AB66" s="205">
        <v>1</v>
      </c>
      <c r="AC66" s="205" t="s">
        <v>0</v>
      </c>
      <c r="AD66" s="205">
        <v>1</v>
      </c>
      <c r="AE66" s="317">
        <v>1</v>
      </c>
      <c r="AF66" s="87">
        <v>1</v>
      </c>
    </row>
    <row r="67" spans="3:32" ht="44.25" customHeight="1" thickBot="1">
      <c r="C67" s="130">
        <v>56</v>
      </c>
      <c r="D67" s="82" t="s">
        <v>158</v>
      </c>
      <c r="E67" s="86" t="s">
        <v>0</v>
      </c>
      <c r="F67" s="86" t="s">
        <v>0</v>
      </c>
      <c r="G67" s="86" t="s">
        <v>0</v>
      </c>
      <c r="H67" s="86" t="s">
        <v>0</v>
      </c>
      <c r="I67" s="86" t="s">
        <v>0</v>
      </c>
      <c r="J67" s="86" t="s">
        <v>0</v>
      </c>
      <c r="K67" s="86" t="s">
        <v>0</v>
      </c>
      <c r="L67" s="86" t="s">
        <v>0</v>
      </c>
      <c r="M67" s="86" t="s">
        <v>0</v>
      </c>
      <c r="N67" s="86" t="s">
        <v>0</v>
      </c>
      <c r="O67" s="86" t="s">
        <v>0</v>
      </c>
      <c r="P67" s="86">
        <v>1</v>
      </c>
      <c r="Q67" s="86" t="s">
        <v>0</v>
      </c>
      <c r="R67" s="86">
        <v>0.33329999999999999</v>
      </c>
      <c r="S67" s="86" t="s">
        <v>0</v>
      </c>
      <c r="T67" s="86">
        <v>0</v>
      </c>
      <c r="U67" s="86" t="s">
        <v>0</v>
      </c>
      <c r="V67" s="86">
        <v>0</v>
      </c>
      <c r="W67" s="86" t="s">
        <v>0</v>
      </c>
      <c r="X67" s="86" t="s">
        <v>0</v>
      </c>
      <c r="Y67" s="87">
        <v>0</v>
      </c>
      <c r="Z67" s="205" t="s">
        <v>0</v>
      </c>
      <c r="AA67" s="87" t="s">
        <v>0</v>
      </c>
      <c r="AB67" s="87" t="s">
        <v>0</v>
      </c>
      <c r="AC67" s="205">
        <v>1</v>
      </c>
      <c r="AD67" s="205">
        <v>1</v>
      </c>
      <c r="AE67" s="317">
        <v>1</v>
      </c>
      <c r="AF67" s="87">
        <v>1</v>
      </c>
    </row>
    <row r="68" spans="3:32" ht="44.25" customHeight="1" thickBot="1">
      <c r="C68" s="130">
        <v>57</v>
      </c>
      <c r="D68" s="82" t="s">
        <v>119</v>
      </c>
      <c r="E68" s="86" t="s">
        <v>0</v>
      </c>
      <c r="F68" s="86" t="s">
        <v>0</v>
      </c>
      <c r="G68" s="86" t="s">
        <v>0</v>
      </c>
      <c r="H68" s="86" t="s">
        <v>0</v>
      </c>
      <c r="I68" s="86" t="s">
        <v>0</v>
      </c>
      <c r="J68" s="86" t="s">
        <v>0</v>
      </c>
      <c r="K68" s="86" t="s">
        <v>0</v>
      </c>
      <c r="L68" s="86" t="s">
        <v>0</v>
      </c>
      <c r="M68" s="86" t="s">
        <v>0</v>
      </c>
      <c r="N68" s="86" t="s">
        <v>0</v>
      </c>
      <c r="O68" s="86" t="s">
        <v>0</v>
      </c>
      <c r="P68" s="86" t="s">
        <v>0</v>
      </c>
      <c r="Q68" s="86" t="s">
        <v>0</v>
      </c>
      <c r="R68" s="86" t="s">
        <v>0</v>
      </c>
      <c r="S68" s="86" t="s">
        <v>0</v>
      </c>
      <c r="T68" s="86" t="s">
        <v>0</v>
      </c>
      <c r="U68" s="86" t="s">
        <v>0</v>
      </c>
      <c r="V68" s="86" t="s">
        <v>0</v>
      </c>
      <c r="W68" s="86" t="s">
        <v>0</v>
      </c>
      <c r="X68" s="86" t="s">
        <v>0</v>
      </c>
      <c r="Y68" s="87" t="s">
        <v>0</v>
      </c>
      <c r="Z68" s="87" t="s">
        <v>0</v>
      </c>
      <c r="AA68" s="87" t="s">
        <v>0</v>
      </c>
      <c r="AB68" s="87" t="s">
        <v>0</v>
      </c>
      <c r="AC68" s="205">
        <v>0</v>
      </c>
      <c r="AD68" s="205">
        <v>1</v>
      </c>
      <c r="AE68" s="317">
        <v>1</v>
      </c>
      <c r="AF68" s="87">
        <v>1</v>
      </c>
    </row>
    <row r="69" spans="3:32" ht="44.25" customHeight="1" thickBot="1">
      <c r="C69" s="130">
        <v>58</v>
      </c>
      <c r="D69" s="82" t="s">
        <v>355</v>
      </c>
      <c r="E69" s="86">
        <v>1</v>
      </c>
      <c r="F69" s="86">
        <v>0.75</v>
      </c>
      <c r="G69" s="86">
        <v>1</v>
      </c>
      <c r="H69" s="86">
        <v>0.5</v>
      </c>
      <c r="I69" s="86">
        <v>0.75</v>
      </c>
      <c r="J69" s="86">
        <v>0</v>
      </c>
      <c r="K69" s="86">
        <v>1</v>
      </c>
      <c r="L69" s="86">
        <v>0.86301369863013699</v>
      </c>
      <c r="M69" s="86">
        <v>1</v>
      </c>
      <c r="N69" s="86">
        <v>1</v>
      </c>
      <c r="O69" s="86">
        <v>0.66666666666666663</v>
      </c>
      <c r="P69" s="86">
        <v>0.50680000000000003</v>
      </c>
      <c r="Q69" s="86">
        <v>0.78779999999999994</v>
      </c>
      <c r="R69" s="86">
        <v>0.30759999999999998</v>
      </c>
      <c r="S69" s="86">
        <v>0.23069999999999999</v>
      </c>
      <c r="T69" s="86">
        <v>0.3</v>
      </c>
      <c r="U69" s="86">
        <v>0.78939999999999999</v>
      </c>
      <c r="V69" s="86">
        <v>0.92300000000000004</v>
      </c>
      <c r="W69" s="86">
        <v>0.8095</v>
      </c>
      <c r="X69" s="86">
        <v>0.86</v>
      </c>
      <c r="Y69" s="87">
        <v>1</v>
      </c>
      <c r="Z69" s="87">
        <v>0.9</v>
      </c>
      <c r="AA69" s="87">
        <v>0.75</v>
      </c>
      <c r="AB69" s="87">
        <v>0.875</v>
      </c>
      <c r="AC69" s="205">
        <v>0.87</v>
      </c>
      <c r="AD69" s="205">
        <v>0.86</v>
      </c>
      <c r="AE69" s="317">
        <v>1</v>
      </c>
      <c r="AF69" s="87">
        <v>1</v>
      </c>
    </row>
    <row r="70" spans="3:32" ht="44.25" customHeight="1" thickBot="1">
      <c r="C70" s="130">
        <v>59</v>
      </c>
      <c r="D70" s="82" t="s">
        <v>107</v>
      </c>
      <c r="E70" s="86">
        <v>1</v>
      </c>
      <c r="F70" s="86" t="s">
        <v>0</v>
      </c>
      <c r="G70" s="86" t="s">
        <v>0</v>
      </c>
      <c r="H70" s="86" t="s">
        <v>0</v>
      </c>
      <c r="I70" s="86" t="s">
        <v>0</v>
      </c>
      <c r="J70" s="86">
        <v>1</v>
      </c>
      <c r="K70" s="86" t="s">
        <v>0</v>
      </c>
      <c r="L70" s="86" t="s">
        <v>0</v>
      </c>
      <c r="M70" s="86" t="s">
        <v>0</v>
      </c>
      <c r="N70" s="86">
        <v>1</v>
      </c>
      <c r="O70" s="86" t="s">
        <v>0</v>
      </c>
      <c r="P70" s="86">
        <v>0.75</v>
      </c>
      <c r="Q70" s="86">
        <v>0</v>
      </c>
      <c r="R70" s="87">
        <v>0.5</v>
      </c>
      <c r="S70" s="86">
        <v>1</v>
      </c>
      <c r="T70" s="86" t="s">
        <v>0</v>
      </c>
      <c r="U70" s="86">
        <v>0.33329999999999999</v>
      </c>
      <c r="V70" s="86">
        <v>0.9375</v>
      </c>
      <c r="W70" s="86">
        <v>0.68959999999999999</v>
      </c>
      <c r="X70" s="86">
        <v>0.88</v>
      </c>
      <c r="Y70" s="87">
        <v>0.45</v>
      </c>
      <c r="Z70" s="205" t="s">
        <v>0</v>
      </c>
      <c r="AA70" s="205">
        <v>0.83</v>
      </c>
      <c r="AB70" s="205">
        <v>0.6</v>
      </c>
      <c r="AC70" s="205">
        <v>0.75</v>
      </c>
      <c r="AD70" s="205">
        <v>0.83</v>
      </c>
      <c r="AE70" s="317">
        <v>1</v>
      </c>
      <c r="AF70" s="87">
        <v>1</v>
      </c>
    </row>
    <row r="71" spans="3:32" ht="44.25" customHeight="1" thickBot="1">
      <c r="C71" s="130">
        <v>60</v>
      </c>
      <c r="D71" s="82" t="s">
        <v>124</v>
      </c>
      <c r="E71" s="86" t="s">
        <v>0</v>
      </c>
      <c r="F71" s="86" t="s">
        <v>0</v>
      </c>
      <c r="G71" s="86" t="s">
        <v>0</v>
      </c>
      <c r="H71" s="86" t="s">
        <v>0</v>
      </c>
      <c r="I71" s="86" t="s">
        <v>0</v>
      </c>
      <c r="J71" s="86" t="s">
        <v>0</v>
      </c>
      <c r="K71" s="86" t="s">
        <v>0</v>
      </c>
      <c r="L71" s="86" t="s">
        <v>0</v>
      </c>
      <c r="M71" s="86" t="s">
        <v>0</v>
      </c>
      <c r="N71" s="86" t="s">
        <v>0</v>
      </c>
      <c r="O71" s="86" t="s">
        <v>0</v>
      </c>
      <c r="P71" s="86">
        <v>0</v>
      </c>
      <c r="Q71" s="86" t="s">
        <v>0</v>
      </c>
      <c r="R71" s="86" t="s">
        <v>0</v>
      </c>
      <c r="S71" s="86" t="s">
        <v>0</v>
      </c>
      <c r="T71" s="86" t="s">
        <v>0</v>
      </c>
      <c r="U71" s="86" t="s">
        <v>0</v>
      </c>
      <c r="V71" s="86" t="s">
        <v>0</v>
      </c>
      <c r="W71" s="86" t="s">
        <v>0</v>
      </c>
      <c r="X71" s="86" t="s">
        <v>0</v>
      </c>
      <c r="Y71" s="205" t="s">
        <v>0</v>
      </c>
      <c r="Z71" s="205" t="s">
        <v>0</v>
      </c>
      <c r="AA71" s="87" t="s">
        <v>0</v>
      </c>
      <c r="AB71" s="87" t="s">
        <v>0</v>
      </c>
      <c r="AC71" s="205" t="s">
        <v>0</v>
      </c>
      <c r="AD71" s="205">
        <v>0.8</v>
      </c>
      <c r="AE71" s="317">
        <v>1</v>
      </c>
      <c r="AF71" s="87">
        <v>1</v>
      </c>
    </row>
    <row r="72" spans="3:32" ht="44.25" customHeight="1" thickBot="1">
      <c r="C72" s="130">
        <v>61</v>
      </c>
      <c r="D72" s="82" t="s">
        <v>98</v>
      </c>
      <c r="E72" s="86" t="s">
        <v>0</v>
      </c>
      <c r="F72" s="86" t="s">
        <v>0</v>
      </c>
      <c r="G72" s="86" t="s">
        <v>0</v>
      </c>
      <c r="H72" s="86" t="s">
        <v>0</v>
      </c>
      <c r="I72" s="86" t="s">
        <v>0</v>
      </c>
      <c r="J72" s="86">
        <v>0</v>
      </c>
      <c r="K72" s="86">
        <v>0</v>
      </c>
      <c r="L72" s="86" t="s">
        <v>0</v>
      </c>
      <c r="M72" s="86">
        <v>0.66666666666666663</v>
      </c>
      <c r="N72" s="86" t="s">
        <v>0</v>
      </c>
      <c r="O72" s="86">
        <v>0.33333333333333331</v>
      </c>
      <c r="P72" s="86">
        <v>1</v>
      </c>
      <c r="Q72" s="86" t="s">
        <v>0</v>
      </c>
      <c r="R72" s="86" t="s">
        <v>0</v>
      </c>
      <c r="S72" s="86" t="s">
        <v>0</v>
      </c>
      <c r="T72" s="86">
        <v>0</v>
      </c>
      <c r="U72" s="86" t="s">
        <v>0</v>
      </c>
      <c r="V72" s="86">
        <v>0.66659999999999997</v>
      </c>
      <c r="W72" s="86">
        <v>1</v>
      </c>
      <c r="X72" s="86">
        <v>1</v>
      </c>
      <c r="Y72" s="87">
        <v>0</v>
      </c>
      <c r="Z72" s="205" t="s">
        <v>0</v>
      </c>
      <c r="AA72" s="205">
        <v>1</v>
      </c>
      <c r="AB72" s="205">
        <v>0</v>
      </c>
      <c r="AC72" s="205" t="s">
        <v>0</v>
      </c>
      <c r="AD72" s="205">
        <v>0.5</v>
      </c>
      <c r="AE72" s="317">
        <v>1</v>
      </c>
      <c r="AF72" s="87">
        <v>1</v>
      </c>
    </row>
    <row r="73" spans="3:32" ht="44.25" customHeight="1" thickBot="1">
      <c r="C73" s="130">
        <v>62</v>
      </c>
      <c r="D73" s="82" t="s">
        <v>129</v>
      </c>
      <c r="E73" s="86" t="s">
        <v>0</v>
      </c>
      <c r="F73" s="86" t="s">
        <v>0</v>
      </c>
      <c r="G73" s="86" t="s">
        <v>0</v>
      </c>
      <c r="H73" s="86">
        <v>0.66669999999999996</v>
      </c>
      <c r="I73" s="86">
        <v>1</v>
      </c>
      <c r="J73" s="86">
        <v>1</v>
      </c>
      <c r="K73" s="86">
        <v>1</v>
      </c>
      <c r="L73" s="86" t="s">
        <v>0</v>
      </c>
      <c r="M73" s="86" t="s">
        <v>0</v>
      </c>
      <c r="N73" s="86" t="s">
        <v>0</v>
      </c>
      <c r="O73" s="86">
        <v>0</v>
      </c>
      <c r="P73" s="86" t="s">
        <v>0</v>
      </c>
      <c r="Q73" s="86" t="s">
        <v>0</v>
      </c>
      <c r="R73" s="86">
        <v>0</v>
      </c>
      <c r="S73" s="86" t="s">
        <v>0</v>
      </c>
      <c r="T73" s="86" t="s">
        <v>0</v>
      </c>
      <c r="U73" s="86">
        <v>0.5</v>
      </c>
      <c r="V73" s="86">
        <v>0</v>
      </c>
      <c r="W73" s="86">
        <v>0</v>
      </c>
      <c r="X73" s="86" t="s">
        <v>0</v>
      </c>
      <c r="Y73" s="205" t="s">
        <v>0</v>
      </c>
      <c r="Z73" s="205" t="s">
        <v>0</v>
      </c>
      <c r="AA73" s="87" t="s">
        <v>0</v>
      </c>
      <c r="AB73" s="87" t="s">
        <v>0</v>
      </c>
      <c r="AC73" s="205" t="s">
        <v>0</v>
      </c>
      <c r="AD73" s="205">
        <v>0</v>
      </c>
      <c r="AE73" s="87">
        <v>0.66666666666666663</v>
      </c>
      <c r="AF73" s="87">
        <v>1</v>
      </c>
    </row>
    <row r="74" spans="3:32" ht="44.25" customHeight="1" thickBot="1">
      <c r="C74" s="130">
        <v>63</v>
      </c>
      <c r="D74" s="82" t="s">
        <v>120</v>
      </c>
      <c r="E74" s="86">
        <v>1</v>
      </c>
      <c r="F74" s="86">
        <v>1</v>
      </c>
      <c r="G74" s="86" t="s">
        <v>0</v>
      </c>
      <c r="H74" s="86" t="s">
        <v>0</v>
      </c>
      <c r="I74" s="86" t="s">
        <v>0</v>
      </c>
      <c r="J74" s="86">
        <v>0</v>
      </c>
      <c r="K74" s="86" t="s">
        <v>0</v>
      </c>
      <c r="L74" s="86" t="s">
        <v>0</v>
      </c>
      <c r="M74" s="86" t="s">
        <v>0</v>
      </c>
      <c r="N74" s="86" t="s">
        <v>0</v>
      </c>
      <c r="O74" s="86" t="s">
        <v>0</v>
      </c>
      <c r="P74" s="86" t="s">
        <v>0</v>
      </c>
      <c r="Q74" s="86">
        <v>0</v>
      </c>
      <c r="R74" s="86">
        <v>1</v>
      </c>
      <c r="S74" s="86" t="s">
        <v>0</v>
      </c>
      <c r="T74" s="86">
        <v>0.66</v>
      </c>
      <c r="U74" s="86">
        <v>0</v>
      </c>
      <c r="V74" s="86">
        <v>0</v>
      </c>
      <c r="W74" s="86" t="s">
        <v>0</v>
      </c>
      <c r="X74" s="86" t="s">
        <v>0</v>
      </c>
      <c r="Y74" s="205" t="s">
        <v>0</v>
      </c>
      <c r="Z74" s="205">
        <v>1</v>
      </c>
      <c r="AA74" s="87" t="s">
        <v>0</v>
      </c>
      <c r="AB74" s="87" t="s">
        <v>0</v>
      </c>
      <c r="AC74" s="205">
        <v>0</v>
      </c>
      <c r="AD74" s="205" t="s">
        <v>0</v>
      </c>
      <c r="AE74" s="317">
        <v>0</v>
      </c>
      <c r="AF74" s="87">
        <v>1</v>
      </c>
    </row>
    <row r="75" spans="3:32" ht="44.25" customHeight="1" thickBot="1">
      <c r="C75" s="130">
        <v>64</v>
      </c>
      <c r="D75" s="82" t="s">
        <v>123</v>
      </c>
      <c r="E75" s="86" t="s">
        <v>0</v>
      </c>
      <c r="F75" s="86" t="s">
        <v>0</v>
      </c>
      <c r="G75" s="86" t="s">
        <v>0</v>
      </c>
      <c r="H75" s="86">
        <v>1</v>
      </c>
      <c r="I75" s="86">
        <v>1</v>
      </c>
      <c r="J75" s="86" t="s">
        <v>0</v>
      </c>
      <c r="K75" s="86" t="s">
        <v>0</v>
      </c>
      <c r="L75" s="86" t="s">
        <v>0</v>
      </c>
      <c r="M75" s="86" t="s">
        <v>0</v>
      </c>
      <c r="N75" s="86" t="s">
        <v>0</v>
      </c>
      <c r="O75" s="86" t="s">
        <v>0</v>
      </c>
      <c r="P75" s="86" t="s">
        <v>0</v>
      </c>
      <c r="Q75" s="86" t="s">
        <v>0</v>
      </c>
      <c r="R75" s="86" t="s">
        <v>0</v>
      </c>
      <c r="S75" s="89">
        <v>0.75</v>
      </c>
      <c r="T75" s="86">
        <v>0.33</v>
      </c>
      <c r="U75" s="86">
        <v>1</v>
      </c>
      <c r="V75" s="86">
        <v>1</v>
      </c>
      <c r="W75" s="86">
        <v>0.66659999999999997</v>
      </c>
      <c r="X75" s="86">
        <v>1</v>
      </c>
      <c r="Y75" s="205" t="s">
        <v>0</v>
      </c>
      <c r="Z75" s="205" t="s">
        <v>0</v>
      </c>
      <c r="AA75" s="87" t="s">
        <v>0</v>
      </c>
      <c r="AB75" s="87">
        <v>1</v>
      </c>
      <c r="AC75" s="205">
        <v>1</v>
      </c>
      <c r="AD75" s="205">
        <v>0</v>
      </c>
      <c r="AE75" s="317" t="s">
        <v>0</v>
      </c>
      <c r="AF75" s="87">
        <v>1</v>
      </c>
    </row>
    <row r="76" spans="3:32" ht="44.25" customHeight="1" thickBot="1">
      <c r="C76" s="130">
        <v>65</v>
      </c>
      <c r="D76" s="82" t="s">
        <v>159</v>
      </c>
      <c r="E76" s="86">
        <v>1</v>
      </c>
      <c r="F76" s="86" t="s">
        <v>0</v>
      </c>
      <c r="G76" s="86" t="s">
        <v>0</v>
      </c>
      <c r="H76" s="86">
        <v>1</v>
      </c>
      <c r="I76" s="86">
        <v>0</v>
      </c>
      <c r="J76" s="86" t="s">
        <v>0</v>
      </c>
      <c r="K76" s="86" t="s">
        <v>0</v>
      </c>
      <c r="L76" s="86" t="s">
        <v>0</v>
      </c>
      <c r="M76" s="86" t="s">
        <v>0</v>
      </c>
      <c r="N76" s="86" t="s">
        <v>0</v>
      </c>
      <c r="O76" s="86" t="s">
        <v>0</v>
      </c>
      <c r="P76" s="86" t="s">
        <v>0</v>
      </c>
      <c r="Q76" s="86" t="s">
        <v>0</v>
      </c>
      <c r="R76" s="86" t="s">
        <v>0</v>
      </c>
      <c r="S76" s="86" t="s">
        <v>0</v>
      </c>
      <c r="T76" s="86" t="s">
        <v>0</v>
      </c>
      <c r="U76" s="86" t="s">
        <v>0</v>
      </c>
      <c r="V76" s="86" t="s">
        <v>0</v>
      </c>
      <c r="W76" s="86" t="s">
        <v>0</v>
      </c>
      <c r="X76" s="86">
        <v>0</v>
      </c>
      <c r="Y76" s="87">
        <v>0</v>
      </c>
      <c r="Z76" s="87">
        <v>0</v>
      </c>
      <c r="AA76" s="87" t="s">
        <v>0</v>
      </c>
      <c r="AB76" s="87">
        <v>0.5</v>
      </c>
      <c r="AC76" s="205">
        <v>1</v>
      </c>
      <c r="AD76" s="205" t="s">
        <v>0</v>
      </c>
      <c r="AE76" s="317" t="s">
        <v>0</v>
      </c>
      <c r="AF76" s="87">
        <v>1</v>
      </c>
    </row>
    <row r="77" spans="3:32" s="19" customFormat="1" ht="44.25" customHeight="1" thickBot="1">
      <c r="C77" s="130">
        <v>66</v>
      </c>
      <c r="D77" s="82" t="s">
        <v>148</v>
      </c>
      <c r="E77" s="86" t="s">
        <v>0</v>
      </c>
      <c r="F77" s="86" t="s">
        <v>0</v>
      </c>
      <c r="G77" s="86" t="s">
        <v>0</v>
      </c>
      <c r="H77" s="86" t="s">
        <v>0</v>
      </c>
      <c r="I77" s="86" t="s">
        <v>0</v>
      </c>
      <c r="J77" s="86" t="s">
        <v>0</v>
      </c>
      <c r="K77" s="86" t="s">
        <v>0</v>
      </c>
      <c r="L77" s="86" t="s">
        <v>0</v>
      </c>
      <c r="M77" s="86" t="s">
        <v>0</v>
      </c>
      <c r="N77" s="86" t="s">
        <v>0</v>
      </c>
      <c r="O77" s="86" t="s">
        <v>0</v>
      </c>
      <c r="P77" s="86">
        <v>1</v>
      </c>
      <c r="Q77" s="86" t="s">
        <v>0</v>
      </c>
      <c r="R77" s="86" t="s">
        <v>0</v>
      </c>
      <c r="S77" s="86" t="s">
        <v>0</v>
      </c>
      <c r="T77" s="86" t="s">
        <v>0</v>
      </c>
      <c r="U77" s="86" t="s">
        <v>0</v>
      </c>
      <c r="V77" s="86">
        <v>1</v>
      </c>
      <c r="W77" s="86" t="s">
        <v>0</v>
      </c>
      <c r="X77" s="86" t="s">
        <v>0</v>
      </c>
      <c r="Y77" s="205" t="s">
        <v>0</v>
      </c>
      <c r="Z77" s="205" t="s">
        <v>0</v>
      </c>
      <c r="AA77" s="87" t="s">
        <v>0</v>
      </c>
      <c r="AB77" s="87" t="s">
        <v>0</v>
      </c>
      <c r="AC77" s="205">
        <v>0</v>
      </c>
      <c r="AD77" s="205" t="s">
        <v>0</v>
      </c>
      <c r="AE77" s="317" t="s">
        <v>0</v>
      </c>
      <c r="AF77" s="87">
        <v>1</v>
      </c>
    </row>
    <row r="78" spans="3:32" s="19" customFormat="1" ht="44.25" customHeight="1" thickBot="1">
      <c r="C78" s="130">
        <v>67</v>
      </c>
      <c r="D78" s="82" t="s">
        <v>96</v>
      </c>
      <c r="E78" s="86">
        <v>1</v>
      </c>
      <c r="F78" s="86">
        <v>1</v>
      </c>
      <c r="G78" s="86">
        <v>1</v>
      </c>
      <c r="H78" s="86">
        <v>1</v>
      </c>
      <c r="I78" s="86">
        <v>0.67</v>
      </c>
      <c r="J78" s="86">
        <v>1</v>
      </c>
      <c r="K78" s="86">
        <v>1</v>
      </c>
      <c r="L78" s="86">
        <v>1</v>
      </c>
      <c r="M78" s="86">
        <v>0.88888888888888884</v>
      </c>
      <c r="N78" s="86">
        <v>0.78571428571428603</v>
      </c>
      <c r="O78" s="86">
        <v>0.88888888888888884</v>
      </c>
      <c r="P78" s="86">
        <v>0.57140000000000002</v>
      </c>
      <c r="Q78" s="86">
        <v>0.69230000000000003</v>
      </c>
      <c r="R78" s="86">
        <v>0.70830000000000004</v>
      </c>
      <c r="S78" s="86">
        <v>0.66659999999999997</v>
      </c>
      <c r="T78" s="86">
        <v>0.61899999999999999</v>
      </c>
      <c r="U78" s="86">
        <v>1</v>
      </c>
      <c r="V78" s="86">
        <v>0.73329999999999995</v>
      </c>
      <c r="W78" s="86">
        <v>0.61109999999999998</v>
      </c>
      <c r="X78" s="86">
        <v>0.87</v>
      </c>
      <c r="Y78" s="86">
        <v>0.88</v>
      </c>
      <c r="Z78" s="86">
        <v>0.76</v>
      </c>
      <c r="AA78" s="86">
        <v>0.88</v>
      </c>
      <c r="AB78" s="86">
        <v>0.76</v>
      </c>
      <c r="AC78" s="205">
        <v>0.71</v>
      </c>
      <c r="AD78" s="205">
        <v>1</v>
      </c>
      <c r="AE78" s="317">
        <v>0.89655172413793105</v>
      </c>
      <c r="AF78" s="87">
        <v>0.95</v>
      </c>
    </row>
    <row r="79" spans="3:32" ht="44.25" customHeight="1" thickBot="1">
      <c r="C79" s="130">
        <v>68</v>
      </c>
      <c r="D79" s="82" t="s">
        <v>80</v>
      </c>
      <c r="E79" s="86">
        <v>1</v>
      </c>
      <c r="F79" s="86" t="s">
        <v>0</v>
      </c>
      <c r="G79" s="86">
        <v>1</v>
      </c>
      <c r="H79" s="86">
        <v>1</v>
      </c>
      <c r="I79" s="86">
        <v>1</v>
      </c>
      <c r="J79" s="86">
        <v>1</v>
      </c>
      <c r="K79" s="86">
        <v>0.75</v>
      </c>
      <c r="L79" s="86">
        <v>1</v>
      </c>
      <c r="M79" s="86">
        <v>0.85</v>
      </c>
      <c r="N79" s="86">
        <v>0.84615384615384603</v>
      </c>
      <c r="O79" s="86">
        <v>1</v>
      </c>
      <c r="P79" s="86">
        <v>0.45</v>
      </c>
      <c r="Q79" s="86">
        <v>1</v>
      </c>
      <c r="R79" s="86">
        <v>1</v>
      </c>
      <c r="S79" s="86">
        <v>0.72719999999999996</v>
      </c>
      <c r="T79" s="86">
        <v>0.9</v>
      </c>
      <c r="U79" s="86">
        <v>0.90239999999999998</v>
      </c>
      <c r="V79" s="86">
        <v>1</v>
      </c>
      <c r="W79" s="86">
        <v>0.81479999999999997</v>
      </c>
      <c r="X79" s="86">
        <v>0.87</v>
      </c>
      <c r="Y79" s="86">
        <v>0.82</v>
      </c>
      <c r="Z79" s="86">
        <v>1</v>
      </c>
      <c r="AA79" s="86">
        <v>0.86</v>
      </c>
      <c r="AB79" s="86">
        <v>1</v>
      </c>
      <c r="AC79" s="205">
        <v>1</v>
      </c>
      <c r="AD79" s="205">
        <v>0.74</v>
      </c>
      <c r="AE79" s="317">
        <v>0.84210526315789469</v>
      </c>
      <c r="AF79" s="87">
        <v>0.94</v>
      </c>
    </row>
    <row r="80" spans="3:32" ht="44.25" customHeight="1" thickBot="1">
      <c r="C80" s="130">
        <v>69</v>
      </c>
      <c r="D80" s="82" t="s">
        <v>83</v>
      </c>
      <c r="E80" s="86">
        <v>0.66700000000000004</v>
      </c>
      <c r="F80" s="86">
        <v>0.8</v>
      </c>
      <c r="G80" s="86">
        <v>0.875</v>
      </c>
      <c r="H80" s="86">
        <v>0.90910000000000002</v>
      </c>
      <c r="I80" s="86">
        <v>0.82</v>
      </c>
      <c r="J80" s="86">
        <v>0.93333333333333335</v>
      </c>
      <c r="K80" s="86">
        <v>0.9</v>
      </c>
      <c r="L80" s="86">
        <v>0.86538461538461542</v>
      </c>
      <c r="M80" s="86">
        <v>0.8</v>
      </c>
      <c r="N80" s="86">
        <v>0.97435897435897401</v>
      </c>
      <c r="O80" s="86">
        <v>0.8666666666666667</v>
      </c>
      <c r="P80" s="86">
        <v>0.2616</v>
      </c>
      <c r="Q80" s="86">
        <v>0.76439999999999997</v>
      </c>
      <c r="R80" s="86">
        <v>0.58620000000000005</v>
      </c>
      <c r="S80" s="86">
        <v>0.46100000000000002</v>
      </c>
      <c r="T80" s="86">
        <v>0.5514</v>
      </c>
      <c r="U80" s="86">
        <v>0.64539999999999997</v>
      </c>
      <c r="V80" s="86">
        <v>0.75929999999999997</v>
      </c>
      <c r="W80" s="86">
        <v>0.54179999999999995</v>
      </c>
      <c r="X80" s="86">
        <v>0.56999999999999995</v>
      </c>
      <c r="Y80" s="86">
        <v>0.86</v>
      </c>
      <c r="Z80" s="331">
        <v>0.93500000000000005</v>
      </c>
      <c r="AA80" s="86">
        <v>0.74</v>
      </c>
      <c r="AB80" s="86">
        <v>0.72299999999999998</v>
      </c>
      <c r="AC80" s="205">
        <v>0.77</v>
      </c>
      <c r="AD80" s="205">
        <v>0.84</v>
      </c>
      <c r="AE80" s="317">
        <v>0.80769230769230771</v>
      </c>
      <c r="AF80" s="87">
        <v>0.94</v>
      </c>
    </row>
    <row r="81" spans="3:32" ht="44.25" customHeight="1" thickBot="1">
      <c r="C81" s="130">
        <v>70</v>
      </c>
      <c r="D81" s="82" t="s">
        <v>357</v>
      </c>
      <c r="E81" s="86" t="s">
        <v>0</v>
      </c>
      <c r="F81" s="86" t="s">
        <v>0</v>
      </c>
      <c r="G81" s="86" t="s">
        <v>0</v>
      </c>
      <c r="H81" s="86" t="s">
        <v>0</v>
      </c>
      <c r="I81" s="86">
        <v>1</v>
      </c>
      <c r="J81" s="86" t="s">
        <v>0</v>
      </c>
      <c r="K81" s="86" t="s">
        <v>0</v>
      </c>
      <c r="L81" s="86" t="s">
        <v>0</v>
      </c>
      <c r="M81" s="86" t="s">
        <v>0</v>
      </c>
      <c r="N81" s="86" t="s">
        <v>0</v>
      </c>
      <c r="O81" s="86" t="s">
        <v>0</v>
      </c>
      <c r="P81" s="86" t="s">
        <v>0</v>
      </c>
      <c r="Q81" s="86" t="s">
        <v>0</v>
      </c>
      <c r="R81" s="86" t="s">
        <v>0</v>
      </c>
      <c r="S81" s="86" t="s">
        <v>0</v>
      </c>
      <c r="T81" s="86" t="s">
        <v>0</v>
      </c>
      <c r="U81" s="86">
        <v>1</v>
      </c>
      <c r="V81" s="86" t="s">
        <v>0</v>
      </c>
      <c r="W81" s="86" t="s">
        <v>0</v>
      </c>
      <c r="X81" s="86" t="s">
        <v>0</v>
      </c>
      <c r="Y81" s="289" t="s">
        <v>0</v>
      </c>
      <c r="Z81" s="289" t="s">
        <v>0</v>
      </c>
      <c r="AA81" s="289">
        <v>1</v>
      </c>
      <c r="AB81" s="289">
        <v>0.85699999999999998</v>
      </c>
      <c r="AC81" s="205" t="s">
        <v>0</v>
      </c>
      <c r="AD81" s="205">
        <v>0.5</v>
      </c>
      <c r="AE81" s="317">
        <v>0.5</v>
      </c>
      <c r="AF81" s="87">
        <v>0.92</v>
      </c>
    </row>
    <row r="82" spans="3:32" ht="44.25" customHeight="1" thickBot="1">
      <c r="C82" s="130">
        <v>71</v>
      </c>
      <c r="D82" s="82" t="s">
        <v>100</v>
      </c>
      <c r="E82" s="86" t="s">
        <v>0</v>
      </c>
      <c r="F82" s="86" t="s">
        <v>0</v>
      </c>
      <c r="G82" s="86" t="s">
        <v>0</v>
      </c>
      <c r="H82" s="86" t="s">
        <v>0</v>
      </c>
      <c r="I82" s="86" t="s">
        <v>0</v>
      </c>
      <c r="J82" s="86">
        <v>1</v>
      </c>
      <c r="K82" s="86">
        <v>1</v>
      </c>
      <c r="L82" s="86" t="s">
        <v>0</v>
      </c>
      <c r="M82" s="86" t="s">
        <v>0</v>
      </c>
      <c r="N82" s="86" t="s">
        <v>0</v>
      </c>
      <c r="O82" s="86">
        <v>1</v>
      </c>
      <c r="P82" s="86" t="s">
        <v>0</v>
      </c>
      <c r="Q82" s="86">
        <v>0</v>
      </c>
      <c r="R82" s="86" t="s">
        <v>0</v>
      </c>
      <c r="S82" s="86">
        <v>0.33329999999999999</v>
      </c>
      <c r="T82" s="86">
        <v>0.66</v>
      </c>
      <c r="U82" s="86" t="s">
        <v>0</v>
      </c>
      <c r="V82" s="86">
        <v>1</v>
      </c>
      <c r="W82" s="86">
        <v>0.83</v>
      </c>
      <c r="X82" s="86">
        <v>0.67</v>
      </c>
      <c r="Y82" s="86">
        <v>1</v>
      </c>
      <c r="Z82" s="86">
        <v>0</v>
      </c>
      <c r="AA82" s="86">
        <v>1</v>
      </c>
      <c r="AB82" s="86" t="s">
        <v>0</v>
      </c>
      <c r="AC82" s="205">
        <v>0</v>
      </c>
      <c r="AD82" s="205">
        <v>1</v>
      </c>
      <c r="AE82" s="317">
        <v>1</v>
      </c>
      <c r="AF82" s="87">
        <v>0.89</v>
      </c>
    </row>
    <row r="83" spans="3:32" ht="44.25" customHeight="1" thickBot="1">
      <c r="C83" s="130">
        <v>72</v>
      </c>
      <c r="D83" s="46" t="s">
        <v>87</v>
      </c>
      <c r="E83" s="86" t="s">
        <v>0</v>
      </c>
      <c r="F83" s="86" t="s">
        <v>0</v>
      </c>
      <c r="G83" s="86" t="s">
        <v>0</v>
      </c>
      <c r="H83" s="86" t="s">
        <v>0</v>
      </c>
      <c r="I83" s="86" t="s">
        <v>0</v>
      </c>
      <c r="J83" s="86" t="s">
        <v>0</v>
      </c>
      <c r="K83" s="86" t="s">
        <v>0</v>
      </c>
      <c r="L83" s="86" t="s">
        <v>0</v>
      </c>
      <c r="M83" s="86" t="s">
        <v>0</v>
      </c>
      <c r="N83" s="86" t="s">
        <v>0</v>
      </c>
      <c r="O83" s="86" t="s">
        <v>0</v>
      </c>
      <c r="P83" s="86" t="s">
        <v>0</v>
      </c>
      <c r="Q83" s="86" t="s">
        <v>0</v>
      </c>
      <c r="R83" s="86" t="s">
        <v>0</v>
      </c>
      <c r="S83" s="86" t="s">
        <v>0</v>
      </c>
      <c r="T83" s="86" t="s">
        <v>0</v>
      </c>
      <c r="U83" s="86" t="s">
        <v>0</v>
      </c>
      <c r="V83" s="86" t="s">
        <v>0</v>
      </c>
      <c r="W83" s="86" t="s">
        <v>0</v>
      </c>
      <c r="X83" s="86" t="s">
        <v>0</v>
      </c>
      <c r="Y83" s="87" t="s">
        <v>0</v>
      </c>
      <c r="Z83" s="87" t="s">
        <v>0</v>
      </c>
      <c r="AA83" s="87" t="s">
        <v>0</v>
      </c>
      <c r="AB83" s="87" t="s">
        <v>0</v>
      </c>
      <c r="AC83" s="205">
        <v>0.83</v>
      </c>
      <c r="AD83" s="205">
        <v>0.67</v>
      </c>
      <c r="AE83" s="317">
        <v>0.83333333333333337</v>
      </c>
      <c r="AF83" s="87">
        <v>0.89</v>
      </c>
    </row>
    <row r="84" spans="3:32" ht="44.25" customHeight="1" thickBot="1">
      <c r="C84" s="130">
        <v>73</v>
      </c>
      <c r="D84" s="82" t="s">
        <v>236</v>
      </c>
      <c r="E84" s="86">
        <v>0</v>
      </c>
      <c r="F84" s="86">
        <v>0</v>
      </c>
      <c r="G84" s="86">
        <v>1</v>
      </c>
      <c r="H84" s="86" t="s">
        <v>0</v>
      </c>
      <c r="I84" s="86" t="s">
        <v>0</v>
      </c>
      <c r="J84" s="86">
        <v>0</v>
      </c>
      <c r="K84" s="86">
        <v>1</v>
      </c>
      <c r="L84" s="86">
        <v>1</v>
      </c>
      <c r="M84" s="86">
        <v>0.9285714285714286</v>
      </c>
      <c r="N84" s="86">
        <v>1</v>
      </c>
      <c r="O84" s="86">
        <v>0.7857142857142857</v>
      </c>
      <c r="P84" s="86">
        <v>0.20330000000000001</v>
      </c>
      <c r="Q84" s="86">
        <v>0.4</v>
      </c>
      <c r="R84" s="88">
        <v>0.25</v>
      </c>
      <c r="S84" s="88">
        <v>0.625</v>
      </c>
      <c r="T84" s="86">
        <v>0.1666</v>
      </c>
      <c r="U84" s="86">
        <v>0.5</v>
      </c>
      <c r="V84" s="86">
        <v>0.72719999999999996</v>
      </c>
      <c r="W84" s="86">
        <v>0.78939999999999999</v>
      </c>
      <c r="X84" s="86">
        <v>0.73</v>
      </c>
      <c r="Y84" s="87">
        <v>1</v>
      </c>
      <c r="Z84" s="87">
        <v>1</v>
      </c>
      <c r="AA84" s="87">
        <v>1</v>
      </c>
      <c r="AB84" s="87">
        <v>0.66600000000000004</v>
      </c>
      <c r="AC84" s="205">
        <v>0.4</v>
      </c>
      <c r="AD84" s="205">
        <v>0.89</v>
      </c>
      <c r="AE84" s="317">
        <v>0.9285714285714286</v>
      </c>
      <c r="AF84" s="87">
        <v>0.87</v>
      </c>
    </row>
    <row r="85" spans="3:32" ht="44.25" customHeight="1" thickBot="1">
      <c r="C85" s="130">
        <v>74</v>
      </c>
      <c r="D85" s="82" t="s">
        <v>84</v>
      </c>
      <c r="E85" s="86">
        <v>1</v>
      </c>
      <c r="F85" s="86">
        <v>0.91</v>
      </c>
      <c r="G85" s="86">
        <v>0.85709999999999997</v>
      </c>
      <c r="H85" s="86">
        <v>0.875</v>
      </c>
      <c r="I85" s="86">
        <v>0.8</v>
      </c>
      <c r="J85" s="86">
        <v>0.8571428571428571</v>
      </c>
      <c r="K85" s="86">
        <v>1</v>
      </c>
      <c r="L85" s="86">
        <v>1</v>
      </c>
      <c r="M85" s="86">
        <v>0.88888888888888884</v>
      </c>
      <c r="N85" s="86">
        <v>1</v>
      </c>
      <c r="O85" s="86">
        <v>0.625</v>
      </c>
      <c r="P85" s="86">
        <v>0.47049999999999997</v>
      </c>
      <c r="Q85" s="86">
        <v>0.82920000000000005</v>
      </c>
      <c r="R85" s="86">
        <v>0.89470000000000005</v>
      </c>
      <c r="S85" s="86">
        <v>0.91300000000000003</v>
      </c>
      <c r="T85" s="86">
        <v>0.73680000000000001</v>
      </c>
      <c r="U85" s="86">
        <v>0.72340000000000004</v>
      </c>
      <c r="V85" s="86">
        <v>0.96419999999999995</v>
      </c>
      <c r="W85" s="86">
        <v>0.9032</v>
      </c>
      <c r="X85" s="86">
        <v>0.84</v>
      </c>
      <c r="Y85" s="87">
        <v>0.65</v>
      </c>
      <c r="Z85" s="87">
        <v>0.92300000000000004</v>
      </c>
      <c r="AA85" s="87">
        <v>0.77</v>
      </c>
      <c r="AB85" s="87">
        <v>0.77500000000000002</v>
      </c>
      <c r="AC85" s="205">
        <v>0.74</v>
      </c>
      <c r="AD85" s="205">
        <v>1</v>
      </c>
      <c r="AE85" s="317">
        <v>0.71875</v>
      </c>
      <c r="AF85" s="87">
        <v>0.85</v>
      </c>
    </row>
    <row r="86" spans="3:32" ht="44.25" customHeight="1" thickBot="1">
      <c r="C86" s="130">
        <v>75</v>
      </c>
      <c r="D86" s="82" t="s">
        <v>85</v>
      </c>
      <c r="E86" s="86">
        <v>0.5</v>
      </c>
      <c r="F86" s="86">
        <v>0</v>
      </c>
      <c r="G86" s="86" t="s">
        <v>0</v>
      </c>
      <c r="H86" s="86">
        <v>1</v>
      </c>
      <c r="I86" s="86">
        <v>1</v>
      </c>
      <c r="J86" s="86">
        <v>0.8</v>
      </c>
      <c r="K86" s="86">
        <v>1</v>
      </c>
      <c r="L86" s="86">
        <v>1</v>
      </c>
      <c r="M86" s="86">
        <v>0.88888888888888884</v>
      </c>
      <c r="N86" s="86">
        <v>1</v>
      </c>
      <c r="O86" s="86">
        <v>0.71875</v>
      </c>
      <c r="P86" s="86">
        <v>0.54830000000000001</v>
      </c>
      <c r="Q86" s="86">
        <v>1</v>
      </c>
      <c r="R86" s="86">
        <v>1</v>
      </c>
      <c r="S86" s="86">
        <v>0.78569999999999995</v>
      </c>
      <c r="T86" s="86">
        <v>0.27</v>
      </c>
      <c r="U86" s="86">
        <v>0.92</v>
      </c>
      <c r="V86" s="86">
        <v>0.88880000000000003</v>
      </c>
      <c r="W86" s="86">
        <v>0.7228</v>
      </c>
      <c r="X86" s="86">
        <v>0.65</v>
      </c>
      <c r="Y86" s="87">
        <v>0.93</v>
      </c>
      <c r="Z86" s="87">
        <v>1</v>
      </c>
      <c r="AA86" s="87">
        <v>0.66</v>
      </c>
      <c r="AB86" s="87">
        <v>0.77700000000000002</v>
      </c>
      <c r="AC86" s="205">
        <v>0.63</v>
      </c>
      <c r="AD86" s="205">
        <v>0.81</v>
      </c>
      <c r="AE86" s="317">
        <v>0.875</v>
      </c>
      <c r="AF86" s="87">
        <v>0.81</v>
      </c>
    </row>
    <row r="87" spans="3:32" ht="44.25" customHeight="1" thickBot="1">
      <c r="C87" s="130">
        <v>76</v>
      </c>
      <c r="D87" s="46" t="s">
        <v>89</v>
      </c>
      <c r="E87" s="86" t="s">
        <v>0</v>
      </c>
      <c r="F87" s="86">
        <v>1</v>
      </c>
      <c r="G87" s="86" t="s">
        <v>0</v>
      </c>
      <c r="H87" s="86" t="s">
        <v>0</v>
      </c>
      <c r="I87" s="86">
        <v>1</v>
      </c>
      <c r="J87" s="86">
        <v>0.2857142857142857</v>
      </c>
      <c r="K87" s="86">
        <v>0.6</v>
      </c>
      <c r="L87" s="86">
        <v>0.5</v>
      </c>
      <c r="M87" s="86">
        <v>0.66666666666666663</v>
      </c>
      <c r="N87" s="86">
        <v>1</v>
      </c>
      <c r="O87" s="86" t="s">
        <v>0</v>
      </c>
      <c r="P87" s="86">
        <v>0.42299999999999999</v>
      </c>
      <c r="Q87" s="86">
        <v>0.63880000000000003</v>
      </c>
      <c r="R87" s="86">
        <v>0.37030000000000002</v>
      </c>
      <c r="S87" s="86">
        <v>0.6</v>
      </c>
      <c r="T87" s="86">
        <v>0.16</v>
      </c>
      <c r="U87" s="86">
        <v>0.65210000000000001</v>
      </c>
      <c r="V87" s="86">
        <v>0.8</v>
      </c>
      <c r="W87" s="86">
        <v>0.875</v>
      </c>
      <c r="X87" s="86">
        <v>0.17</v>
      </c>
      <c r="Y87" s="87">
        <v>0.64</v>
      </c>
      <c r="Z87" s="87">
        <v>1</v>
      </c>
      <c r="AA87" s="87">
        <v>0.92</v>
      </c>
      <c r="AB87" s="87">
        <v>0.75</v>
      </c>
      <c r="AC87" s="205">
        <v>0.4</v>
      </c>
      <c r="AD87" s="205">
        <v>0.91</v>
      </c>
      <c r="AE87" s="317">
        <v>0.7</v>
      </c>
      <c r="AF87" s="87">
        <v>0.8</v>
      </c>
    </row>
    <row r="88" spans="3:32" ht="44.25" customHeight="1" thickBot="1">
      <c r="C88" s="130">
        <v>77</v>
      </c>
      <c r="D88" s="82" t="s">
        <v>88</v>
      </c>
      <c r="E88" s="86">
        <v>0.95</v>
      </c>
      <c r="F88" s="86">
        <v>0.76</v>
      </c>
      <c r="G88" s="86">
        <v>0.96150000000000002</v>
      </c>
      <c r="H88" s="86">
        <v>1</v>
      </c>
      <c r="I88" s="86">
        <v>0.94</v>
      </c>
      <c r="J88" s="86">
        <v>0.90243902439024393</v>
      </c>
      <c r="K88" s="86">
        <v>0.90625</v>
      </c>
      <c r="L88" s="86">
        <v>0.875</v>
      </c>
      <c r="M88" s="86">
        <v>0.956989247311828</v>
      </c>
      <c r="N88" s="86">
        <v>0.96296296296296302</v>
      </c>
      <c r="O88" s="86">
        <v>0.98833819241982512</v>
      </c>
      <c r="P88" s="86">
        <v>0.56610000000000005</v>
      </c>
      <c r="Q88" s="86">
        <v>0.57040000000000002</v>
      </c>
      <c r="R88" s="86">
        <v>0.97450000000000003</v>
      </c>
      <c r="S88" s="86">
        <v>8.9599999999999999E-2</v>
      </c>
      <c r="T88" s="86">
        <v>0.63880000000000003</v>
      </c>
      <c r="U88" s="86">
        <v>0.85529999999999995</v>
      </c>
      <c r="V88" s="86">
        <v>0.5635</v>
      </c>
      <c r="W88" s="86">
        <v>0.80669999999999997</v>
      </c>
      <c r="X88" s="86">
        <v>0.67</v>
      </c>
      <c r="Y88" s="87">
        <v>0.88</v>
      </c>
      <c r="Z88" s="87">
        <v>0.94499999999999995</v>
      </c>
      <c r="AA88" s="87">
        <v>0.91</v>
      </c>
      <c r="AB88" s="87">
        <v>0.752</v>
      </c>
      <c r="AC88" s="205">
        <v>0.56999999999999995</v>
      </c>
      <c r="AD88" s="205">
        <v>0.96</v>
      </c>
      <c r="AE88" s="317">
        <v>0.66666666666666663</v>
      </c>
      <c r="AF88" s="87">
        <v>0.78</v>
      </c>
    </row>
    <row r="89" spans="3:32" ht="44.25" customHeight="1" thickBot="1">
      <c r="C89" s="130">
        <v>78</v>
      </c>
      <c r="D89" s="82" t="s">
        <v>506</v>
      </c>
      <c r="E89" s="86">
        <v>0.5</v>
      </c>
      <c r="F89" s="86">
        <v>1</v>
      </c>
      <c r="G89" s="86">
        <v>0.5</v>
      </c>
      <c r="H89" s="86">
        <v>0.5</v>
      </c>
      <c r="I89" s="86">
        <v>1</v>
      </c>
      <c r="J89" s="86">
        <v>0.8</v>
      </c>
      <c r="K89" s="86">
        <v>1</v>
      </c>
      <c r="L89" s="86">
        <v>1</v>
      </c>
      <c r="M89" s="86">
        <v>0.90909090909090906</v>
      </c>
      <c r="N89" s="86">
        <v>1</v>
      </c>
      <c r="O89" s="86">
        <v>0.9375</v>
      </c>
      <c r="P89" s="86">
        <v>0.68179999999999996</v>
      </c>
      <c r="Q89" s="86">
        <v>0.875</v>
      </c>
      <c r="R89" s="86">
        <v>0.70579999999999998</v>
      </c>
      <c r="S89" s="86">
        <v>0.77769999999999995</v>
      </c>
      <c r="T89" s="86">
        <v>0.78569999999999995</v>
      </c>
      <c r="U89" s="86">
        <v>0.76919999999999999</v>
      </c>
      <c r="V89" s="86">
        <v>0.76470000000000005</v>
      </c>
      <c r="W89" s="86">
        <v>0.81810000000000005</v>
      </c>
      <c r="X89" s="86">
        <v>0.83</v>
      </c>
      <c r="Y89" s="87">
        <v>0.85</v>
      </c>
      <c r="Z89" s="87">
        <v>1</v>
      </c>
      <c r="AA89" s="87">
        <v>0.79</v>
      </c>
      <c r="AB89" s="87">
        <v>0.71399999999999997</v>
      </c>
      <c r="AC89" s="205">
        <v>0.5</v>
      </c>
      <c r="AD89" s="205">
        <v>0.82</v>
      </c>
      <c r="AE89" s="317">
        <v>1</v>
      </c>
      <c r="AF89" s="87">
        <v>0.77</v>
      </c>
    </row>
    <row r="90" spans="3:32" ht="44.25" customHeight="1" thickBot="1">
      <c r="C90" s="130">
        <v>79</v>
      </c>
      <c r="D90" s="82" t="s">
        <v>156</v>
      </c>
      <c r="E90" s="86" t="s">
        <v>0</v>
      </c>
      <c r="F90" s="86" t="s">
        <v>0</v>
      </c>
      <c r="G90" s="86">
        <v>0.8</v>
      </c>
      <c r="H90" s="86" t="s">
        <v>0</v>
      </c>
      <c r="I90" s="86">
        <v>0.45</v>
      </c>
      <c r="J90" s="86">
        <v>0.8571428571428571</v>
      </c>
      <c r="K90" s="86">
        <v>1</v>
      </c>
      <c r="L90" s="86">
        <v>0.5</v>
      </c>
      <c r="M90" s="86">
        <v>1</v>
      </c>
      <c r="N90" s="86">
        <v>1</v>
      </c>
      <c r="O90" s="86">
        <v>0.72727272727272729</v>
      </c>
      <c r="P90" s="86">
        <v>0.45</v>
      </c>
      <c r="Q90" s="86">
        <v>0.96550000000000002</v>
      </c>
      <c r="R90" s="86">
        <v>0.85</v>
      </c>
      <c r="S90" s="86">
        <v>0.52629999999999999</v>
      </c>
      <c r="T90" s="86">
        <v>0.35</v>
      </c>
      <c r="U90" s="86">
        <v>0.65510000000000002</v>
      </c>
      <c r="V90" s="86">
        <v>0.85709999999999997</v>
      </c>
      <c r="W90" s="86">
        <v>0.66659999999999997</v>
      </c>
      <c r="X90" s="86">
        <v>0.18</v>
      </c>
      <c r="Y90" s="87">
        <v>0.5</v>
      </c>
      <c r="Z90" s="87">
        <v>1</v>
      </c>
      <c r="AA90" s="87">
        <v>0</v>
      </c>
      <c r="AB90" s="87">
        <v>1</v>
      </c>
      <c r="AC90" s="205">
        <v>0</v>
      </c>
      <c r="AD90" s="205">
        <v>0</v>
      </c>
      <c r="AE90" s="317">
        <v>1</v>
      </c>
      <c r="AF90" s="87">
        <v>0.75</v>
      </c>
    </row>
    <row r="91" spans="3:32" ht="44.25" customHeight="1" thickBot="1">
      <c r="C91" s="130">
        <v>80</v>
      </c>
      <c r="D91" s="82" t="s">
        <v>117</v>
      </c>
      <c r="E91" s="86" t="s">
        <v>0</v>
      </c>
      <c r="F91" s="86" t="s">
        <v>0</v>
      </c>
      <c r="G91" s="86" t="s">
        <v>0</v>
      </c>
      <c r="H91" s="86" t="s">
        <v>0</v>
      </c>
      <c r="I91" s="86" t="s">
        <v>0</v>
      </c>
      <c r="J91" s="86" t="s">
        <v>0</v>
      </c>
      <c r="K91" s="86" t="s">
        <v>0</v>
      </c>
      <c r="L91" s="86" t="s">
        <v>0</v>
      </c>
      <c r="M91" s="86" t="s">
        <v>0</v>
      </c>
      <c r="N91" s="86" t="s">
        <v>0</v>
      </c>
      <c r="O91" s="86" t="s">
        <v>0</v>
      </c>
      <c r="P91" s="86" t="s">
        <v>0</v>
      </c>
      <c r="Q91" s="86" t="s">
        <v>0</v>
      </c>
      <c r="R91" s="86" t="s">
        <v>0</v>
      </c>
      <c r="S91" s="86" t="s">
        <v>0</v>
      </c>
      <c r="T91" s="86" t="s">
        <v>0</v>
      </c>
      <c r="U91" s="86" t="s">
        <v>0</v>
      </c>
      <c r="V91" s="86" t="s">
        <v>0</v>
      </c>
      <c r="W91" s="86" t="s">
        <v>0</v>
      </c>
      <c r="X91" s="86" t="s">
        <v>0</v>
      </c>
      <c r="Y91" s="205" t="s">
        <v>0</v>
      </c>
      <c r="Z91" s="205" t="s">
        <v>0</v>
      </c>
      <c r="AA91" s="87" t="s">
        <v>0</v>
      </c>
      <c r="AB91" s="87">
        <v>0</v>
      </c>
      <c r="AC91" s="205" t="s">
        <v>0</v>
      </c>
      <c r="AD91" s="205" t="s">
        <v>0</v>
      </c>
      <c r="AE91" s="317">
        <v>1</v>
      </c>
      <c r="AF91" s="87">
        <v>0.75</v>
      </c>
    </row>
    <row r="92" spans="3:32" ht="44.25" customHeight="1" thickBot="1">
      <c r="C92" s="130">
        <v>81</v>
      </c>
      <c r="D92" s="82" t="s">
        <v>92</v>
      </c>
      <c r="E92" s="86">
        <v>1</v>
      </c>
      <c r="F92" s="86">
        <v>0.75</v>
      </c>
      <c r="G92" s="86">
        <v>1</v>
      </c>
      <c r="H92" s="86">
        <v>1</v>
      </c>
      <c r="I92" s="86">
        <v>1</v>
      </c>
      <c r="J92" s="86">
        <v>1</v>
      </c>
      <c r="K92" s="86">
        <v>1</v>
      </c>
      <c r="L92" s="86">
        <v>0.5</v>
      </c>
      <c r="M92" s="86">
        <v>0.75</v>
      </c>
      <c r="N92" s="86">
        <v>1</v>
      </c>
      <c r="O92" s="86">
        <v>0.19047619047619047</v>
      </c>
      <c r="P92" s="86">
        <v>0.59250000000000003</v>
      </c>
      <c r="Q92" s="86">
        <v>8.0000000000000004E-4</v>
      </c>
      <c r="R92" s="86">
        <v>0.3947</v>
      </c>
      <c r="S92" s="86">
        <v>0.65300000000000002</v>
      </c>
      <c r="T92" s="86">
        <v>0.71419999999999995</v>
      </c>
      <c r="U92" s="86">
        <v>0.54159999999999997</v>
      </c>
      <c r="V92" s="86">
        <v>0.8</v>
      </c>
      <c r="W92" s="86">
        <v>0.77769999999999995</v>
      </c>
      <c r="X92" s="86">
        <v>0.47</v>
      </c>
      <c r="Y92" s="87">
        <v>0.83</v>
      </c>
      <c r="Z92" s="87">
        <v>0.8</v>
      </c>
      <c r="AA92" s="87">
        <v>0.71</v>
      </c>
      <c r="AB92" s="87">
        <v>0.73499999999999999</v>
      </c>
      <c r="AC92" s="205">
        <v>0.66</v>
      </c>
      <c r="AD92" s="205">
        <v>0.85</v>
      </c>
      <c r="AE92" s="317">
        <v>0.77358490566037741</v>
      </c>
      <c r="AF92" s="87">
        <v>0.75</v>
      </c>
    </row>
    <row r="93" spans="3:32" ht="44.25" customHeight="1" thickBot="1">
      <c r="C93" s="130">
        <v>82</v>
      </c>
      <c r="D93" s="82" t="s">
        <v>126</v>
      </c>
      <c r="E93" s="86">
        <v>1</v>
      </c>
      <c r="F93" s="86">
        <v>0.5</v>
      </c>
      <c r="G93" s="86">
        <v>1</v>
      </c>
      <c r="H93" s="86">
        <v>1</v>
      </c>
      <c r="I93" s="86">
        <v>0</v>
      </c>
      <c r="J93" s="86" t="s">
        <v>0</v>
      </c>
      <c r="K93" s="86" t="s">
        <v>0</v>
      </c>
      <c r="L93" s="86" t="s">
        <v>0</v>
      </c>
      <c r="M93" s="86" t="s">
        <v>0</v>
      </c>
      <c r="N93" s="86" t="s">
        <v>0</v>
      </c>
      <c r="O93" s="86" t="s">
        <v>0</v>
      </c>
      <c r="P93" s="86" t="s">
        <v>0</v>
      </c>
      <c r="Q93" s="86" t="s">
        <v>0</v>
      </c>
      <c r="R93" s="86" t="s">
        <v>0</v>
      </c>
      <c r="S93" s="86" t="s">
        <v>0</v>
      </c>
      <c r="T93" s="86" t="s">
        <v>0</v>
      </c>
      <c r="U93" s="86" t="s">
        <v>0</v>
      </c>
      <c r="V93" s="86" t="s">
        <v>0</v>
      </c>
      <c r="W93" s="86">
        <v>1</v>
      </c>
      <c r="X93" s="86" t="s">
        <v>0</v>
      </c>
      <c r="Y93" s="205" t="s">
        <v>0</v>
      </c>
      <c r="Z93" s="205" t="s">
        <v>0</v>
      </c>
      <c r="AA93" s="87" t="s">
        <v>0</v>
      </c>
      <c r="AB93" s="87">
        <v>1</v>
      </c>
      <c r="AC93" s="205" t="s">
        <v>0</v>
      </c>
      <c r="AD93" s="205" t="s">
        <v>0</v>
      </c>
      <c r="AE93" s="317">
        <v>1</v>
      </c>
      <c r="AF93" s="87">
        <v>0.5</v>
      </c>
    </row>
    <row r="94" spans="3:32" ht="44.25" customHeight="1" thickBot="1">
      <c r="C94" s="130">
        <v>83</v>
      </c>
      <c r="D94" s="82" t="s">
        <v>157</v>
      </c>
      <c r="E94" s="86" t="s">
        <v>0</v>
      </c>
      <c r="F94" s="86" t="s">
        <v>0</v>
      </c>
      <c r="G94" s="86" t="s">
        <v>0</v>
      </c>
      <c r="H94" s="86" t="s">
        <v>0</v>
      </c>
      <c r="I94" s="86" t="s">
        <v>0</v>
      </c>
      <c r="J94" s="86" t="s">
        <v>0</v>
      </c>
      <c r="K94" s="86" t="s">
        <v>0</v>
      </c>
      <c r="L94" s="86" t="s">
        <v>0</v>
      </c>
      <c r="M94" s="86" t="s">
        <v>0</v>
      </c>
      <c r="N94" s="86">
        <v>1</v>
      </c>
      <c r="O94" s="86" t="s">
        <v>0</v>
      </c>
      <c r="P94" s="86">
        <v>0.5</v>
      </c>
      <c r="Q94" s="86" t="s">
        <v>0</v>
      </c>
      <c r="R94" s="86" t="s">
        <v>0</v>
      </c>
      <c r="S94" s="86" t="s">
        <v>0</v>
      </c>
      <c r="T94" s="86">
        <v>0.5</v>
      </c>
      <c r="U94" s="86" t="s">
        <v>0</v>
      </c>
      <c r="V94" s="86">
        <v>0</v>
      </c>
      <c r="W94" s="86" t="s">
        <v>0</v>
      </c>
      <c r="X94" s="86">
        <v>0</v>
      </c>
      <c r="Y94" s="87">
        <v>0</v>
      </c>
      <c r="Z94" s="205" t="s">
        <v>0</v>
      </c>
      <c r="AA94" s="87" t="s">
        <v>0</v>
      </c>
      <c r="AB94" s="87">
        <v>0.5</v>
      </c>
      <c r="AC94" s="205" t="s">
        <v>0</v>
      </c>
      <c r="AD94" s="205" t="s">
        <v>0</v>
      </c>
      <c r="AE94" s="317">
        <v>0.66666666666666663</v>
      </c>
      <c r="AF94" s="87">
        <v>0.5</v>
      </c>
    </row>
    <row r="95" spans="3:32" ht="44.25" customHeight="1" thickBot="1">
      <c r="C95" s="130">
        <v>84</v>
      </c>
      <c r="D95" s="82" t="s">
        <v>716</v>
      </c>
      <c r="E95" s="86">
        <v>1</v>
      </c>
      <c r="F95" s="86">
        <v>0</v>
      </c>
      <c r="G95" s="86" t="s">
        <v>0</v>
      </c>
      <c r="H95" s="86">
        <v>0</v>
      </c>
      <c r="I95" s="86" t="s">
        <v>0</v>
      </c>
      <c r="J95" s="86">
        <v>0.14285714285714285</v>
      </c>
      <c r="K95" s="86">
        <v>0</v>
      </c>
      <c r="L95" s="86">
        <v>0.33333333333333331</v>
      </c>
      <c r="M95" s="86">
        <v>0.4</v>
      </c>
      <c r="N95" s="86">
        <v>0.5</v>
      </c>
      <c r="O95" s="86" t="s">
        <v>0</v>
      </c>
      <c r="P95" s="86">
        <v>0.83330000000000004</v>
      </c>
      <c r="Q95" s="86">
        <v>0.5</v>
      </c>
      <c r="R95" s="86">
        <v>1</v>
      </c>
      <c r="S95" s="86">
        <v>0</v>
      </c>
      <c r="T95" s="86">
        <v>0.33</v>
      </c>
      <c r="U95" s="86">
        <v>1</v>
      </c>
      <c r="V95" s="86">
        <v>0.5</v>
      </c>
      <c r="W95" s="86">
        <v>0</v>
      </c>
      <c r="X95" s="86">
        <v>0.17</v>
      </c>
      <c r="Y95" s="87">
        <v>0.67</v>
      </c>
      <c r="Z95" s="87">
        <v>1</v>
      </c>
      <c r="AA95" s="87">
        <v>0.5</v>
      </c>
      <c r="AB95" s="87">
        <v>0.16600000000000001</v>
      </c>
      <c r="AC95" s="205">
        <v>0.18</v>
      </c>
      <c r="AD95" s="205">
        <v>0.33</v>
      </c>
      <c r="AE95" s="317">
        <v>0.25</v>
      </c>
      <c r="AF95" s="87">
        <v>0.18</v>
      </c>
    </row>
    <row r="96" spans="3:32" ht="44.25" customHeight="1" thickBot="1">
      <c r="C96" s="130">
        <v>85</v>
      </c>
      <c r="D96" s="82" t="s">
        <v>183</v>
      </c>
      <c r="E96" s="86" t="s">
        <v>0</v>
      </c>
      <c r="F96" s="86" t="s">
        <v>0</v>
      </c>
      <c r="G96" s="86" t="s">
        <v>0</v>
      </c>
      <c r="H96" s="86" t="s">
        <v>0</v>
      </c>
      <c r="I96" s="86" t="s">
        <v>0</v>
      </c>
      <c r="J96" s="86" t="s">
        <v>0</v>
      </c>
      <c r="K96" s="86" t="s">
        <v>0</v>
      </c>
      <c r="L96" s="86" t="s">
        <v>0</v>
      </c>
      <c r="M96" s="86" t="s">
        <v>0</v>
      </c>
      <c r="N96" s="86" t="s">
        <v>0</v>
      </c>
      <c r="O96" s="86" t="s">
        <v>0</v>
      </c>
      <c r="P96" s="86" t="s">
        <v>0</v>
      </c>
      <c r="Q96" s="86" t="s">
        <v>0</v>
      </c>
      <c r="R96" s="86" t="s">
        <v>0</v>
      </c>
      <c r="S96" s="86" t="s">
        <v>0</v>
      </c>
      <c r="T96" s="86" t="s">
        <v>0</v>
      </c>
      <c r="U96" s="86">
        <v>1</v>
      </c>
      <c r="V96" s="86" t="s">
        <v>0</v>
      </c>
      <c r="W96" s="86" t="s">
        <v>0</v>
      </c>
      <c r="X96" s="86" t="s">
        <v>0</v>
      </c>
      <c r="Y96" s="205" t="s">
        <v>0</v>
      </c>
      <c r="Z96" s="205">
        <v>0</v>
      </c>
      <c r="AA96" s="205">
        <v>1</v>
      </c>
      <c r="AB96" s="205">
        <v>0</v>
      </c>
      <c r="AC96" s="205" t="s">
        <v>0</v>
      </c>
      <c r="AD96" s="205">
        <v>0</v>
      </c>
      <c r="AE96" s="317" t="s">
        <v>0</v>
      </c>
      <c r="AF96" s="87">
        <v>0</v>
      </c>
    </row>
    <row r="97" spans="3:32" ht="44.25" customHeight="1" thickBot="1">
      <c r="C97" s="130">
        <v>86</v>
      </c>
      <c r="D97" s="82" t="s">
        <v>162</v>
      </c>
      <c r="E97" s="86" t="s">
        <v>0</v>
      </c>
      <c r="F97" s="86" t="s">
        <v>0</v>
      </c>
      <c r="G97" s="86" t="s">
        <v>0</v>
      </c>
      <c r="H97" s="86" t="s">
        <v>0</v>
      </c>
      <c r="I97" s="86" t="s">
        <v>0</v>
      </c>
      <c r="J97" s="86">
        <v>0</v>
      </c>
      <c r="K97" s="86">
        <v>0.93333333333333335</v>
      </c>
      <c r="L97" s="86">
        <v>0</v>
      </c>
      <c r="M97" s="86" t="s">
        <v>0</v>
      </c>
      <c r="N97" s="86" t="s">
        <v>0</v>
      </c>
      <c r="O97" s="86">
        <v>1</v>
      </c>
      <c r="P97" s="86" t="s">
        <v>0</v>
      </c>
      <c r="Q97" s="86" t="s">
        <v>0</v>
      </c>
      <c r="R97" s="86" t="s">
        <v>0</v>
      </c>
      <c r="S97" s="86" t="s">
        <v>0</v>
      </c>
      <c r="T97" s="86" t="s">
        <v>0</v>
      </c>
      <c r="U97" s="86" t="s">
        <v>0</v>
      </c>
      <c r="V97" s="86" t="s">
        <v>0</v>
      </c>
      <c r="W97" s="86">
        <v>0</v>
      </c>
      <c r="X97" s="86" t="s">
        <v>0</v>
      </c>
      <c r="Y97" s="205" t="s">
        <v>0</v>
      </c>
      <c r="Z97" s="205" t="s">
        <v>0</v>
      </c>
      <c r="AA97" s="87" t="s">
        <v>0</v>
      </c>
      <c r="AB97" s="87" t="s">
        <v>0</v>
      </c>
      <c r="AC97" s="205" t="s">
        <v>0</v>
      </c>
      <c r="AD97" s="205" t="s">
        <v>0</v>
      </c>
      <c r="AE97" s="317" t="s">
        <v>0</v>
      </c>
      <c r="AF97" s="329">
        <v>0</v>
      </c>
    </row>
    <row r="98" spans="3:32">
      <c r="C98" s="90" t="s">
        <v>18</v>
      </c>
      <c r="AB98" s="26"/>
      <c r="AC98" s="281"/>
    </row>
    <row r="99" spans="3:32">
      <c r="C99" s="92" t="s">
        <v>8</v>
      </c>
      <c r="AB99" s="26"/>
    </row>
    <row r="100" spans="3:32">
      <c r="C100" s="92" t="s">
        <v>9</v>
      </c>
    </row>
  </sheetData>
  <protectedRanges>
    <protectedRange sqref="I55:I56 I62:I64 I66:I68 I60 I70 I58" name="Range2_3"/>
    <protectedRange sqref="R70" name="ربع سنوي جدول 2_1_1_1"/>
    <protectedRange sqref="W58:X58" name="ربع سنوي جدول 2"/>
    <protectedRange sqref="Y52:Y77 Y83:Z97 Y48:Z51 Y12:Z46" name="ربع سنوي جدول 2_6"/>
  </protectedRanges>
  <pageMargins left="0.7" right="0.7" top="0.75" bottom="0.75" header="0.3" footer="0.3"/>
  <pageSetup paperSize="9" orientation="portrait" r:id="rId1"/>
  <headerFooter>
    <oddFooter>&amp;C&amp;"Calibri"&amp;11&amp;K000000&amp;10&amp;K663300Classification: &amp;K000000Public   عام_x000D_&amp;1#&amp;"Calibri"&amp;10&amp;K000000Internal - داخلي</oddFooter>
    <evenFooter>&amp;C&amp;10&amp;K663300Classification: &amp;K000000Public   عام</evenFooter>
    <firstFooter>&amp;C&amp;10&amp;K663300Classification: &amp;K000000Public   عام</firstFooter>
  </headerFooter>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9322A-8717-48D8-A729-09A9B89669DF}">
  <sheetPr codeName="Sheet11">
    <pageSetUpPr autoPageBreaks="0"/>
  </sheetPr>
  <dimension ref="A9:S52"/>
  <sheetViews>
    <sheetView showGridLines="0" showRowColHeaders="0" rightToLeft="1" topLeftCell="A37" zoomScale="73" zoomScaleNormal="73" workbookViewId="0">
      <selection activeCell="B12" sqref="B12:B45"/>
    </sheetView>
  </sheetViews>
  <sheetFormatPr defaultColWidth="8.81640625" defaultRowHeight="14.5"/>
  <cols>
    <col min="1" max="1" width="4.81640625" style="108" customWidth="1"/>
    <col min="2" max="2" width="46.54296875" style="108" customWidth="1"/>
    <col min="3" max="3" width="20" style="108" customWidth="1"/>
    <col min="4" max="5" width="16" style="108" customWidth="1"/>
    <col min="6" max="6" width="16.453125" style="108" customWidth="1"/>
    <col min="7" max="7" width="16" style="108" customWidth="1"/>
    <col min="8" max="9" width="16.453125" style="108" customWidth="1"/>
    <col min="10" max="10" width="16.453125" style="108" bestFit="1" customWidth="1"/>
    <col min="11" max="12" width="17.1796875" style="108" customWidth="1"/>
    <col min="13" max="13" width="20.453125" style="108" customWidth="1"/>
    <col min="14" max="14" width="19.453125" style="108" customWidth="1"/>
    <col min="15" max="17" width="20.453125" style="108" customWidth="1"/>
    <col min="18" max="19" width="19.54296875" style="108" customWidth="1"/>
    <col min="20" max="20" width="20.453125" style="108" customWidth="1"/>
    <col min="21" max="16384" width="8.81640625" style="108"/>
  </cols>
  <sheetData>
    <row r="9" spans="1:17" ht="51" customHeight="1">
      <c r="B9" s="242" t="s">
        <v>66</v>
      </c>
      <c r="D9" s="122"/>
      <c r="E9" s="122"/>
      <c r="F9" s="122"/>
      <c r="G9" s="122"/>
      <c r="H9" s="122"/>
      <c r="I9" s="33"/>
      <c r="J9" s="10"/>
      <c r="K9" s="10"/>
      <c r="L9" s="10"/>
    </row>
    <row r="10" spans="1:17" ht="45.75" customHeight="1"/>
    <row r="11" spans="1:17" ht="84" customHeight="1" thickBot="1">
      <c r="A11" s="93" t="s">
        <v>4</v>
      </c>
      <c r="B11" s="139" t="s">
        <v>70</v>
      </c>
      <c r="C11" s="103" t="s">
        <v>255</v>
      </c>
      <c r="D11" s="103" t="s">
        <v>256</v>
      </c>
      <c r="E11" s="103" t="s">
        <v>257</v>
      </c>
      <c r="F11" s="103" t="s">
        <v>363</v>
      </c>
      <c r="G11" s="103" t="s">
        <v>259</v>
      </c>
      <c r="H11" s="103" t="s">
        <v>353</v>
      </c>
      <c r="I11" s="121" t="s">
        <v>354</v>
      </c>
      <c r="J11" s="121" t="s">
        <v>511</v>
      </c>
      <c r="K11" s="190" t="s">
        <v>544</v>
      </c>
      <c r="L11" s="190" t="s">
        <v>580</v>
      </c>
      <c r="M11" s="190" t="s">
        <v>612</v>
      </c>
      <c r="N11" s="190" t="s">
        <v>639</v>
      </c>
      <c r="O11" s="190" t="s">
        <v>680</v>
      </c>
      <c r="P11" s="190" t="s">
        <v>706</v>
      </c>
      <c r="Q11" s="190" t="s">
        <v>738</v>
      </c>
    </row>
    <row r="12" spans="1:17" ht="43.5" customHeight="1" thickBot="1">
      <c r="A12" s="94">
        <v>1</v>
      </c>
      <c r="B12" s="210" t="s">
        <v>364</v>
      </c>
      <c r="C12" s="95">
        <v>0.99991071428571432</v>
      </c>
      <c r="D12" s="95">
        <v>0.99423887587822013</v>
      </c>
      <c r="E12" s="95">
        <v>0.99994365079365077</v>
      </c>
      <c r="F12" s="95">
        <v>1</v>
      </c>
      <c r="G12" s="95">
        <v>1</v>
      </c>
      <c r="H12" s="95">
        <v>1</v>
      </c>
      <c r="I12" s="141">
        <v>1</v>
      </c>
      <c r="J12" s="141">
        <v>1</v>
      </c>
      <c r="K12" s="141">
        <v>1</v>
      </c>
      <c r="L12" s="141">
        <v>1</v>
      </c>
      <c r="M12" s="141">
        <v>1</v>
      </c>
      <c r="N12" s="141">
        <v>1</v>
      </c>
      <c r="O12" s="141">
        <v>1</v>
      </c>
      <c r="P12" s="141">
        <v>1</v>
      </c>
      <c r="Q12" s="141">
        <v>1</v>
      </c>
    </row>
    <row r="13" spans="1:17" ht="40.5" customHeight="1" thickBot="1">
      <c r="A13" s="94">
        <v>2</v>
      </c>
      <c r="B13" s="210" t="s">
        <v>365</v>
      </c>
      <c r="C13" s="95" t="s">
        <v>0</v>
      </c>
      <c r="D13" s="95" t="s">
        <v>0</v>
      </c>
      <c r="E13" s="95" t="s">
        <v>0</v>
      </c>
      <c r="F13" s="95" t="s">
        <v>0</v>
      </c>
      <c r="G13" s="95">
        <v>0.99897321428571428</v>
      </c>
      <c r="H13" s="95">
        <v>1</v>
      </c>
      <c r="I13" s="141">
        <v>1</v>
      </c>
      <c r="J13" s="141">
        <v>1</v>
      </c>
      <c r="K13" s="141">
        <v>1</v>
      </c>
      <c r="L13" s="141">
        <v>0.99922077922077923</v>
      </c>
      <c r="M13" s="141">
        <v>0.9983035714285714</v>
      </c>
      <c r="N13" s="141">
        <v>1</v>
      </c>
      <c r="O13" s="141">
        <v>1</v>
      </c>
      <c r="P13" s="141">
        <v>1</v>
      </c>
      <c r="Q13" s="141">
        <v>1</v>
      </c>
    </row>
    <row r="14" spans="1:17" ht="40.5" customHeight="1" thickBot="1">
      <c r="A14" s="94">
        <v>3</v>
      </c>
      <c r="B14" s="66" t="s">
        <v>652</v>
      </c>
      <c r="C14" s="95" t="s">
        <v>5</v>
      </c>
      <c r="D14" s="95" t="s">
        <v>5</v>
      </c>
      <c r="E14" s="95" t="s">
        <v>5</v>
      </c>
      <c r="F14" s="95" t="s">
        <v>5</v>
      </c>
      <c r="G14" s="95" t="s">
        <v>5</v>
      </c>
      <c r="H14" s="95" t="s">
        <v>5</v>
      </c>
      <c r="I14" s="141" t="s">
        <v>5</v>
      </c>
      <c r="J14" s="141" t="s">
        <v>5</v>
      </c>
      <c r="K14" s="141" t="s">
        <v>5</v>
      </c>
      <c r="L14" s="141" t="s">
        <v>5</v>
      </c>
      <c r="M14" s="141" t="s">
        <v>5</v>
      </c>
      <c r="N14" s="141">
        <v>0.99978354978354977</v>
      </c>
      <c r="O14" s="141">
        <v>1</v>
      </c>
      <c r="P14" s="141">
        <v>1</v>
      </c>
      <c r="Q14" s="141">
        <v>1</v>
      </c>
    </row>
    <row r="15" spans="1:17" ht="40.5" customHeight="1" thickBot="1">
      <c r="A15" s="94">
        <v>4</v>
      </c>
      <c r="B15" s="66" t="s">
        <v>126</v>
      </c>
      <c r="C15" s="95" t="s">
        <v>5</v>
      </c>
      <c r="D15" s="95" t="s">
        <v>5</v>
      </c>
      <c r="E15" s="95" t="s">
        <v>5</v>
      </c>
      <c r="F15" s="95" t="s">
        <v>5</v>
      </c>
      <c r="G15" s="95" t="s">
        <v>5</v>
      </c>
      <c r="H15" s="95" t="s">
        <v>5</v>
      </c>
      <c r="I15" s="141" t="s">
        <v>5</v>
      </c>
      <c r="J15" s="141" t="s">
        <v>5</v>
      </c>
      <c r="K15" s="141" t="s">
        <v>5</v>
      </c>
      <c r="L15" s="141" t="s">
        <v>5</v>
      </c>
      <c r="M15" s="141" t="s">
        <v>5</v>
      </c>
      <c r="N15" s="141">
        <v>0.99748340548340553</v>
      </c>
      <c r="O15" s="141">
        <v>1</v>
      </c>
      <c r="P15" s="141">
        <v>1</v>
      </c>
      <c r="Q15" s="141">
        <v>1</v>
      </c>
    </row>
    <row r="16" spans="1:17" ht="40.5" customHeight="1" thickBot="1">
      <c r="A16" s="94">
        <v>5</v>
      </c>
      <c r="B16" s="210" t="s">
        <v>151</v>
      </c>
      <c r="C16" s="95">
        <v>0.999985119047619</v>
      </c>
      <c r="D16" s="95">
        <v>0.99480093676814985</v>
      </c>
      <c r="E16" s="95">
        <v>1</v>
      </c>
      <c r="F16" s="95">
        <v>1</v>
      </c>
      <c r="G16" s="95">
        <v>0.99468973214285716</v>
      </c>
      <c r="H16" s="95">
        <v>0.99986428571428576</v>
      </c>
      <c r="I16" s="141">
        <v>0.99988730158730155</v>
      </c>
      <c r="J16" s="141">
        <v>0.99924107142857144</v>
      </c>
      <c r="K16" s="141">
        <v>1</v>
      </c>
      <c r="L16" s="141">
        <v>1</v>
      </c>
      <c r="M16" s="141">
        <v>1</v>
      </c>
      <c r="N16" s="141">
        <v>0.99714285714285711</v>
      </c>
      <c r="O16" s="141">
        <v>0.99999107142857147</v>
      </c>
      <c r="P16" s="141">
        <v>1</v>
      </c>
      <c r="Q16" s="141">
        <v>1</v>
      </c>
    </row>
    <row r="17" spans="1:17" ht="43.5" customHeight="1" thickBot="1">
      <c r="A17" s="94">
        <v>6</v>
      </c>
      <c r="B17" s="210" t="s">
        <v>89</v>
      </c>
      <c r="C17" s="95">
        <v>1</v>
      </c>
      <c r="D17" s="95">
        <v>1</v>
      </c>
      <c r="E17" s="95">
        <v>1</v>
      </c>
      <c r="F17" s="95">
        <v>0.99314285714285711</v>
      </c>
      <c r="G17" s="95">
        <v>0.98169642857142858</v>
      </c>
      <c r="H17" s="95">
        <v>0.9921428571428571</v>
      </c>
      <c r="I17" s="141">
        <v>0.90180952380952384</v>
      </c>
      <c r="J17" s="141">
        <v>0.98464285714285715</v>
      </c>
      <c r="K17" s="141">
        <v>0.99702008928571428</v>
      </c>
      <c r="L17" s="141">
        <v>1</v>
      </c>
      <c r="M17" s="141">
        <v>0.97595535714285719</v>
      </c>
      <c r="N17" s="141">
        <v>0.98796608946608944</v>
      </c>
      <c r="O17" s="141">
        <v>1</v>
      </c>
      <c r="P17" s="141">
        <v>0.99984415584415587</v>
      </c>
      <c r="Q17" s="141">
        <v>1</v>
      </c>
    </row>
    <row r="18" spans="1:17" ht="40.5" customHeight="1" thickBot="1">
      <c r="A18" s="94">
        <v>7</v>
      </c>
      <c r="B18" s="210" t="s">
        <v>367</v>
      </c>
      <c r="C18" s="95">
        <v>0.98812500000000003</v>
      </c>
      <c r="D18" s="95">
        <v>0.99456674473067919</v>
      </c>
      <c r="E18" s="95">
        <v>0.99547619047619051</v>
      </c>
      <c r="F18" s="95">
        <v>0.97156043956043958</v>
      </c>
      <c r="G18" s="95">
        <v>0.98232142857142857</v>
      </c>
      <c r="H18" s="95">
        <v>1</v>
      </c>
      <c r="I18" s="141">
        <v>1</v>
      </c>
      <c r="J18" s="141">
        <v>0.99589285714285714</v>
      </c>
      <c r="K18" s="141">
        <v>1</v>
      </c>
      <c r="L18" s="141">
        <v>0.9858701298701299</v>
      </c>
      <c r="M18" s="141">
        <v>0.99468749999999995</v>
      </c>
      <c r="N18" s="141">
        <v>0.98952380952380958</v>
      </c>
      <c r="O18" s="141">
        <v>0.98991071428571431</v>
      </c>
      <c r="P18" s="141">
        <v>0.99974025974025971</v>
      </c>
      <c r="Q18" s="141">
        <v>1</v>
      </c>
    </row>
    <row r="19" spans="1:17" ht="40.5" customHeight="1" thickBot="1">
      <c r="A19" s="94">
        <v>8</v>
      </c>
      <c r="B19" s="210" t="s">
        <v>108</v>
      </c>
      <c r="C19" s="95" t="s">
        <v>0</v>
      </c>
      <c r="D19" s="95" t="s">
        <v>0</v>
      </c>
      <c r="E19" s="95" t="s">
        <v>0</v>
      </c>
      <c r="F19" s="95" t="s">
        <v>0</v>
      </c>
      <c r="G19" s="95">
        <v>0.99999404761904764</v>
      </c>
      <c r="H19" s="95">
        <v>0.97503571428571423</v>
      </c>
      <c r="I19" s="141">
        <v>1</v>
      </c>
      <c r="J19" s="141">
        <v>0.99995014880952382</v>
      </c>
      <c r="K19" s="141">
        <v>1</v>
      </c>
      <c r="L19" s="141">
        <v>1</v>
      </c>
      <c r="M19" s="141">
        <v>1</v>
      </c>
      <c r="N19" s="141">
        <v>1</v>
      </c>
      <c r="O19" s="141">
        <v>1</v>
      </c>
      <c r="P19" s="141">
        <v>0.99951688311688314</v>
      </c>
      <c r="Q19" s="141">
        <v>1</v>
      </c>
    </row>
    <row r="20" spans="1:17" ht="40.5" customHeight="1" thickBot="1">
      <c r="A20" s="94">
        <v>9</v>
      </c>
      <c r="B20" s="210" t="s">
        <v>130</v>
      </c>
      <c r="C20" s="95" t="s">
        <v>0</v>
      </c>
      <c r="D20" s="95" t="s">
        <v>0</v>
      </c>
      <c r="E20" s="95" t="s">
        <v>0</v>
      </c>
      <c r="F20" s="95" t="s">
        <v>0</v>
      </c>
      <c r="G20" s="95">
        <v>0.99941964285714291</v>
      </c>
      <c r="H20" s="95">
        <v>1</v>
      </c>
      <c r="I20" s="141">
        <v>0.99999920634920636</v>
      </c>
      <c r="J20" s="141">
        <v>0.99642857142857144</v>
      </c>
      <c r="K20" s="141">
        <v>0.99669642857142859</v>
      </c>
      <c r="L20" s="141">
        <v>1</v>
      </c>
      <c r="M20" s="141">
        <v>1</v>
      </c>
      <c r="N20" s="141">
        <v>1</v>
      </c>
      <c r="O20" s="141">
        <v>1</v>
      </c>
      <c r="P20" s="141">
        <v>0.99950216450216456</v>
      </c>
      <c r="Q20" s="141">
        <v>1</v>
      </c>
    </row>
    <row r="21" spans="1:17" ht="40.5" customHeight="1" thickBot="1">
      <c r="A21" s="94">
        <v>10</v>
      </c>
      <c r="B21" s="210" t="s">
        <v>168</v>
      </c>
      <c r="C21" s="95">
        <v>1</v>
      </c>
      <c r="D21" s="95">
        <v>0.99488836846213891</v>
      </c>
      <c r="E21" s="95">
        <v>1</v>
      </c>
      <c r="F21" s="95">
        <v>1</v>
      </c>
      <c r="G21" s="95">
        <v>1</v>
      </c>
      <c r="H21" s="95">
        <v>1</v>
      </c>
      <c r="I21" s="141">
        <v>1</v>
      </c>
      <c r="J21" s="141">
        <v>1</v>
      </c>
      <c r="K21" s="141">
        <v>0.99910714285714286</v>
      </c>
      <c r="L21" s="141">
        <v>1</v>
      </c>
      <c r="M21" s="141">
        <v>0.99959226190476191</v>
      </c>
      <c r="N21" s="141">
        <v>1</v>
      </c>
      <c r="O21" s="141">
        <v>1</v>
      </c>
      <c r="P21" s="141">
        <v>0.99935670995671</v>
      </c>
      <c r="Q21" s="141">
        <v>1</v>
      </c>
    </row>
    <row r="22" spans="1:17" ht="40.5" customHeight="1" thickBot="1">
      <c r="A22" s="94">
        <v>11</v>
      </c>
      <c r="B22" s="210" t="s">
        <v>147</v>
      </c>
      <c r="C22" s="95">
        <v>0.99835416666666665</v>
      </c>
      <c r="D22" s="95">
        <v>0.99381733021077279</v>
      </c>
      <c r="E22" s="95">
        <v>0.99999206349206349</v>
      </c>
      <c r="F22" s="95">
        <v>0.99999413919413915</v>
      </c>
      <c r="G22" s="95">
        <v>0.99263392857142863</v>
      </c>
      <c r="H22" s="95">
        <v>0.99504761904761907</v>
      </c>
      <c r="I22" s="141">
        <v>1</v>
      </c>
      <c r="J22" s="141">
        <v>1</v>
      </c>
      <c r="K22" s="141">
        <v>0.99713690476190475</v>
      </c>
      <c r="L22" s="141">
        <v>0.99996796536796539</v>
      </c>
      <c r="M22" s="141">
        <v>0.9986197916666667</v>
      </c>
      <c r="N22" s="141">
        <v>0.999465367965368</v>
      </c>
      <c r="O22" s="141">
        <v>0.99714285714285711</v>
      </c>
      <c r="P22" s="141">
        <v>0.99927272727272731</v>
      </c>
      <c r="Q22" s="141">
        <v>1</v>
      </c>
    </row>
    <row r="23" spans="1:17" ht="40.5" customHeight="1" thickBot="1">
      <c r="A23" s="94">
        <v>12</v>
      </c>
      <c r="B23" s="210" t="s">
        <v>161</v>
      </c>
      <c r="C23" s="95">
        <v>0.99633928571428576</v>
      </c>
      <c r="D23" s="95">
        <v>0.99423887587822013</v>
      </c>
      <c r="E23" s="95">
        <v>0.99804761904761907</v>
      </c>
      <c r="F23" s="95">
        <v>0.99996703296703293</v>
      </c>
      <c r="G23" s="95">
        <v>0.99997470238095243</v>
      </c>
      <c r="H23" s="95">
        <v>0.99857142857142855</v>
      </c>
      <c r="I23" s="141">
        <v>0.99552380952380948</v>
      </c>
      <c r="J23" s="141">
        <v>0.9894196428571429</v>
      </c>
      <c r="K23" s="141">
        <v>0.99994345238095239</v>
      </c>
      <c r="L23" s="141">
        <v>0.99996969696969695</v>
      </c>
      <c r="M23" s="141">
        <v>1</v>
      </c>
      <c r="N23" s="141">
        <v>1</v>
      </c>
      <c r="O23" s="141">
        <v>0.99998883928571425</v>
      </c>
      <c r="P23" s="141">
        <v>0.99859740259740259</v>
      </c>
      <c r="Q23" s="141">
        <v>1</v>
      </c>
    </row>
    <row r="24" spans="1:17" ht="40.5" customHeight="1" thickBot="1">
      <c r="A24" s="94">
        <v>13</v>
      </c>
      <c r="B24" s="210" t="s">
        <v>107</v>
      </c>
      <c r="C24" s="95">
        <v>0.99964285714285717</v>
      </c>
      <c r="D24" s="95">
        <v>0.99368540202966438</v>
      </c>
      <c r="E24" s="95">
        <v>1</v>
      </c>
      <c r="F24" s="95">
        <v>0.99895970695970693</v>
      </c>
      <c r="G24" s="95">
        <v>0.99906026785714286</v>
      </c>
      <c r="H24" s="95">
        <v>0.9999825396825397</v>
      </c>
      <c r="I24" s="141">
        <v>0.99542222222222221</v>
      </c>
      <c r="J24" s="141">
        <v>1</v>
      </c>
      <c r="K24" s="141">
        <v>1</v>
      </c>
      <c r="L24" s="141">
        <v>0.99998701298701298</v>
      </c>
      <c r="M24" s="141">
        <v>1</v>
      </c>
      <c r="N24" s="141">
        <v>1</v>
      </c>
      <c r="O24" s="141">
        <v>1</v>
      </c>
      <c r="P24" s="141">
        <v>0.99797402597402596</v>
      </c>
      <c r="Q24" s="141">
        <v>1</v>
      </c>
    </row>
    <row r="25" spans="1:17" ht="40.5" customHeight="1" thickBot="1">
      <c r="A25" s="94">
        <v>14</v>
      </c>
      <c r="B25" s="210" t="s">
        <v>124</v>
      </c>
      <c r="C25" s="95">
        <v>1</v>
      </c>
      <c r="D25" s="95">
        <v>0.99142544886807182</v>
      </c>
      <c r="E25" s="95">
        <v>1</v>
      </c>
      <c r="F25" s="95">
        <v>1</v>
      </c>
      <c r="G25" s="95">
        <v>1</v>
      </c>
      <c r="H25" s="95">
        <v>0.99365873015873019</v>
      </c>
      <c r="I25" s="141">
        <v>0.99523809523809526</v>
      </c>
      <c r="J25" s="141">
        <v>1</v>
      </c>
      <c r="K25" s="141">
        <v>1</v>
      </c>
      <c r="L25" s="141">
        <v>1</v>
      </c>
      <c r="M25" s="141">
        <v>1</v>
      </c>
      <c r="N25" s="141">
        <v>1</v>
      </c>
      <c r="O25" s="141">
        <v>0.99991071428571432</v>
      </c>
      <c r="P25" s="141">
        <v>0.99683116883116885</v>
      </c>
      <c r="Q25" s="141">
        <v>1</v>
      </c>
    </row>
    <row r="26" spans="1:17" ht="52.5" customHeight="1" thickBot="1">
      <c r="A26" s="94">
        <v>15</v>
      </c>
      <c r="B26" s="210" t="s">
        <v>372</v>
      </c>
      <c r="C26" s="95" t="s">
        <v>0</v>
      </c>
      <c r="D26" s="95">
        <v>1</v>
      </c>
      <c r="E26" s="95">
        <v>1</v>
      </c>
      <c r="F26" s="95">
        <v>1</v>
      </c>
      <c r="G26" s="95">
        <v>0.9829</v>
      </c>
      <c r="H26" s="95">
        <v>1</v>
      </c>
      <c r="I26" s="141">
        <v>0.99461904761904762</v>
      </c>
      <c r="J26" s="141">
        <v>1</v>
      </c>
      <c r="K26" s="141">
        <v>1</v>
      </c>
      <c r="L26" s="141">
        <v>1</v>
      </c>
      <c r="M26" s="141">
        <v>1</v>
      </c>
      <c r="N26" s="141">
        <v>1</v>
      </c>
      <c r="O26" s="141">
        <v>0.9977678571428571</v>
      </c>
      <c r="P26" s="141">
        <v>0.99371428571428566</v>
      </c>
      <c r="Q26" s="141">
        <v>1</v>
      </c>
    </row>
    <row r="27" spans="1:17" ht="40.5" customHeight="1" thickBot="1">
      <c r="A27" s="94">
        <v>16</v>
      </c>
      <c r="B27" s="210" t="s">
        <v>83</v>
      </c>
      <c r="C27" s="95">
        <v>0.99450892857142859</v>
      </c>
      <c r="D27" s="95">
        <v>0.98768149882903977</v>
      </c>
      <c r="E27" s="95">
        <v>0.99680952380952381</v>
      </c>
      <c r="F27" s="95">
        <v>0.99758241758241761</v>
      </c>
      <c r="G27" s="95">
        <v>0.98946428571428569</v>
      </c>
      <c r="H27" s="95">
        <v>0.98619047619047617</v>
      </c>
      <c r="I27" s="141">
        <v>1</v>
      </c>
      <c r="J27" s="141">
        <v>0.99098214285714281</v>
      </c>
      <c r="K27" s="141">
        <v>1</v>
      </c>
      <c r="L27" s="141">
        <v>0.99916883116883115</v>
      </c>
      <c r="M27" s="141">
        <v>0.99991071428571432</v>
      </c>
      <c r="N27" s="141">
        <v>1</v>
      </c>
      <c r="O27" s="141">
        <v>0.98498809523809527</v>
      </c>
      <c r="P27" s="141">
        <v>0.98748051948051951</v>
      </c>
      <c r="Q27" s="141">
        <v>1</v>
      </c>
    </row>
    <row r="28" spans="1:17" ht="40.5" customHeight="1" thickBot="1">
      <c r="A28" s="94">
        <v>17</v>
      </c>
      <c r="B28" s="210" t="s">
        <v>123</v>
      </c>
      <c r="C28" s="95">
        <v>0.98767857142857141</v>
      </c>
      <c r="D28" s="95">
        <v>0.99155425448868073</v>
      </c>
      <c r="E28" s="95">
        <v>0.99997857142857138</v>
      </c>
      <c r="F28" s="95">
        <v>1</v>
      </c>
      <c r="G28" s="95">
        <v>0.9972321428571429</v>
      </c>
      <c r="H28" s="95">
        <v>0.99580952380952381</v>
      </c>
      <c r="I28" s="141">
        <v>0.99504761904761907</v>
      </c>
      <c r="J28" s="141">
        <v>0.9905357142857143</v>
      </c>
      <c r="K28" s="141">
        <v>0.99687499999999996</v>
      </c>
      <c r="L28" s="141">
        <v>1</v>
      </c>
      <c r="M28" s="141">
        <v>0.99200892857142853</v>
      </c>
      <c r="N28" s="141">
        <v>0.99463203463203465</v>
      </c>
      <c r="O28" s="141">
        <v>0.984375</v>
      </c>
      <c r="P28" s="141">
        <v>0.98181818181818181</v>
      </c>
      <c r="Q28" s="141">
        <v>1</v>
      </c>
    </row>
    <row r="29" spans="1:17" ht="40.5" customHeight="1" thickBot="1">
      <c r="A29" s="94">
        <v>18</v>
      </c>
      <c r="B29" s="66" t="s">
        <v>194</v>
      </c>
      <c r="C29" s="95" t="s">
        <v>5</v>
      </c>
      <c r="D29" s="95" t="s">
        <v>5</v>
      </c>
      <c r="E29" s="95" t="s">
        <v>5</v>
      </c>
      <c r="F29" s="95" t="s">
        <v>5</v>
      </c>
      <c r="G29" s="95" t="s">
        <v>5</v>
      </c>
      <c r="H29" s="95" t="s">
        <v>5</v>
      </c>
      <c r="I29" s="141" t="s">
        <v>5</v>
      </c>
      <c r="J29" s="141" t="s">
        <v>5</v>
      </c>
      <c r="K29" s="141" t="s">
        <v>0</v>
      </c>
      <c r="L29" s="141" t="s">
        <v>0</v>
      </c>
      <c r="M29" s="141" t="s">
        <v>0</v>
      </c>
      <c r="N29" s="141" t="s">
        <v>0</v>
      </c>
      <c r="O29" s="141" t="s">
        <v>0</v>
      </c>
      <c r="P29" s="141">
        <v>0.96259740259740267</v>
      </c>
      <c r="Q29" s="141">
        <v>1</v>
      </c>
    </row>
    <row r="30" spans="1:17" ht="40.5" customHeight="1" thickBot="1">
      <c r="A30" s="94">
        <v>19</v>
      </c>
      <c r="B30" s="210" t="s">
        <v>159</v>
      </c>
      <c r="C30" s="95">
        <v>1</v>
      </c>
      <c r="D30" s="95">
        <v>0.99437939110070261</v>
      </c>
      <c r="E30" s="95">
        <v>1</v>
      </c>
      <c r="F30" s="95">
        <v>0.99996776556776557</v>
      </c>
      <c r="G30" s="95">
        <v>1</v>
      </c>
      <c r="H30" s="95">
        <v>1</v>
      </c>
      <c r="I30" s="141">
        <v>0.99409523809523814</v>
      </c>
      <c r="J30" s="141">
        <v>1</v>
      </c>
      <c r="K30" s="141">
        <v>0.99526785714285715</v>
      </c>
      <c r="L30" s="141">
        <v>0.99990649350649352</v>
      </c>
      <c r="M30" s="141">
        <v>1</v>
      </c>
      <c r="N30" s="141">
        <v>0.99830375180375175</v>
      </c>
      <c r="O30" s="141">
        <v>1</v>
      </c>
      <c r="P30" s="141">
        <v>0.99792207792207788</v>
      </c>
      <c r="Q30" s="141">
        <v>0.99999560439560442</v>
      </c>
    </row>
    <row r="31" spans="1:17" ht="40.5" customHeight="1" thickBot="1">
      <c r="A31" s="94">
        <v>20</v>
      </c>
      <c r="B31" s="210" t="s">
        <v>626</v>
      </c>
      <c r="C31" s="95">
        <v>1</v>
      </c>
      <c r="D31" s="95">
        <v>0.9928883684621389</v>
      </c>
      <c r="E31" s="95">
        <v>1</v>
      </c>
      <c r="F31" s="95">
        <v>1</v>
      </c>
      <c r="G31" s="95">
        <v>0.99967857142857142</v>
      </c>
      <c r="H31" s="95">
        <v>1</v>
      </c>
      <c r="I31" s="141">
        <v>0.99999444444444441</v>
      </c>
      <c r="J31" s="141">
        <v>0.99257217261904762</v>
      </c>
      <c r="K31" s="141">
        <v>0.99847098214285712</v>
      </c>
      <c r="L31" s="141">
        <v>0.99942857142857144</v>
      </c>
      <c r="M31" s="141">
        <v>0.99922767857142858</v>
      </c>
      <c r="N31" s="141">
        <v>1</v>
      </c>
      <c r="O31" s="141">
        <v>0.99960937500000002</v>
      </c>
      <c r="P31" s="141">
        <v>0.99999826839826844</v>
      </c>
      <c r="Q31" s="141">
        <v>0.99986813186813184</v>
      </c>
    </row>
    <row r="32" spans="1:17" ht="40.5" customHeight="1" thickBot="1">
      <c r="A32" s="94">
        <v>21</v>
      </c>
      <c r="B32" s="210" t="s">
        <v>373</v>
      </c>
      <c r="C32" s="95">
        <v>1</v>
      </c>
      <c r="D32" s="95">
        <v>1</v>
      </c>
      <c r="E32" s="95">
        <v>1</v>
      </c>
      <c r="F32" s="95">
        <v>1</v>
      </c>
      <c r="G32" s="95">
        <v>1</v>
      </c>
      <c r="H32" s="95">
        <v>1</v>
      </c>
      <c r="I32" s="141">
        <v>0.99323809523809525</v>
      </c>
      <c r="J32" s="141">
        <v>1</v>
      </c>
      <c r="K32" s="141">
        <v>0.99241071428571426</v>
      </c>
      <c r="L32" s="141">
        <v>1</v>
      </c>
      <c r="M32" s="141">
        <v>0.99657366071428577</v>
      </c>
      <c r="N32" s="141">
        <v>0.99987012987012991</v>
      </c>
      <c r="O32" s="141">
        <v>1</v>
      </c>
      <c r="P32" s="141">
        <v>0.98529870129870134</v>
      </c>
      <c r="Q32" s="141">
        <v>0.99982417582417582</v>
      </c>
    </row>
    <row r="33" spans="1:19" ht="40.5" customHeight="1" thickBot="1">
      <c r="A33" s="94">
        <v>22</v>
      </c>
      <c r="B33" s="210" t="s">
        <v>368</v>
      </c>
      <c r="C33" s="95">
        <v>1</v>
      </c>
      <c r="D33" s="95">
        <v>1</v>
      </c>
      <c r="E33" s="95">
        <v>0.99999285714285713</v>
      </c>
      <c r="F33" s="95">
        <v>0.9997802197802198</v>
      </c>
      <c r="G33" s="95">
        <v>0.99941964285714291</v>
      </c>
      <c r="H33" s="95">
        <v>0.99998884841269842</v>
      </c>
      <c r="I33" s="141">
        <v>0.99999206349206349</v>
      </c>
      <c r="J33" s="141">
        <v>0.99959821428571427</v>
      </c>
      <c r="K33" s="141">
        <v>0.99977678571428574</v>
      </c>
      <c r="L33" s="141">
        <v>1</v>
      </c>
      <c r="M33" s="141">
        <v>0.99272321428571431</v>
      </c>
      <c r="N33" s="141">
        <v>0.999998556998557</v>
      </c>
      <c r="O33" s="141">
        <v>0.99995758928571432</v>
      </c>
      <c r="P33" s="141">
        <v>0.99907705627705623</v>
      </c>
      <c r="Q33" s="141">
        <v>0.99975897435897432</v>
      </c>
    </row>
    <row r="34" spans="1:19" ht="40.5" customHeight="1" thickBot="1">
      <c r="A34" s="94">
        <v>23</v>
      </c>
      <c r="B34" s="210" t="s">
        <v>506</v>
      </c>
      <c r="C34" s="95">
        <v>1</v>
      </c>
      <c r="D34" s="95">
        <v>0.99709601873536302</v>
      </c>
      <c r="E34" s="95">
        <v>0.99999523809523805</v>
      </c>
      <c r="F34" s="95">
        <v>0.99670329670329672</v>
      </c>
      <c r="G34" s="95">
        <v>0.99455357142857137</v>
      </c>
      <c r="H34" s="95">
        <v>0.99885714285714289</v>
      </c>
      <c r="I34" s="141">
        <v>1</v>
      </c>
      <c r="J34" s="141">
        <v>0.99401785714285718</v>
      </c>
      <c r="K34" s="141">
        <v>0.98239062499999996</v>
      </c>
      <c r="L34" s="141">
        <v>0.98424155012987014</v>
      </c>
      <c r="M34" s="141">
        <v>0.97848214285714286</v>
      </c>
      <c r="N34" s="141">
        <v>0.99454545454545451</v>
      </c>
      <c r="O34" s="141">
        <v>0.98958854166666665</v>
      </c>
      <c r="P34" s="141">
        <v>0.98393333333333333</v>
      </c>
      <c r="Q34" s="141">
        <v>0.99740659340659343</v>
      </c>
    </row>
    <row r="35" spans="1:19" ht="40.5" customHeight="1" thickBot="1">
      <c r="A35" s="94">
        <v>24</v>
      </c>
      <c r="B35" s="210" t="s">
        <v>369</v>
      </c>
      <c r="C35" s="95">
        <v>0.99700892857142853</v>
      </c>
      <c r="D35" s="95">
        <v>0.99709601873536302</v>
      </c>
      <c r="E35" s="95">
        <v>0.99347619047619051</v>
      </c>
      <c r="F35" s="95">
        <v>0.99652747252747254</v>
      </c>
      <c r="G35" s="95">
        <v>0.99866517857142856</v>
      </c>
      <c r="H35" s="95">
        <v>0.99459047619047614</v>
      </c>
      <c r="I35" s="141">
        <v>0.99872539682539685</v>
      </c>
      <c r="J35" s="141">
        <v>1</v>
      </c>
      <c r="K35" s="141">
        <v>0.99142857142857144</v>
      </c>
      <c r="L35" s="141">
        <v>0.96316883116883123</v>
      </c>
      <c r="M35" s="141">
        <v>0.99258928571428573</v>
      </c>
      <c r="N35" s="141">
        <v>0.99437229437229435</v>
      </c>
      <c r="O35" s="141">
        <v>0.99160714285714291</v>
      </c>
      <c r="P35" s="141">
        <v>0.99948051948051952</v>
      </c>
      <c r="Q35" s="141">
        <v>0.99362637362637363</v>
      </c>
    </row>
    <row r="36" spans="1:19" ht="40.5" customHeight="1" thickBot="1">
      <c r="A36" s="94">
        <v>25</v>
      </c>
      <c r="B36" s="210" t="s">
        <v>370</v>
      </c>
      <c r="C36" s="95">
        <v>0.99732142857142858</v>
      </c>
      <c r="D36" s="95">
        <v>0.97583138173302109</v>
      </c>
      <c r="E36" s="95">
        <v>0.96576190476190482</v>
      </c>
      <c r="F36" s="95">
        <v>0.98681318681318686</v>
      </c>
      <c r="G36" s="95">
        <v>0.98906249999999996</v>
      </c>
      <c r="H36" s="95">
        <v>0.99682222222222228</v>
      </c>
      <c r="I36" s="141">
        <v>0.99616666666666664</v>
      </c>
      <c r="J36" s="141">
        <v>0.99926339285714283</v>
      </c>
      <c r="K36" s="141">
        <v>0.99687499999999996</v>
      </c>
      <c r="L36" s="141">
        <v>0.99948051948051952</v>
      </c>
      <c r="M36" s="141">
        <v>0.99640625000000005</v>
      </c>
      <c r="N36" s="141">
        <v>0.98033549783549789</v>
      </c>
      <c r="O36" s="141">
        <v>0.98129464285714285</v>
      </c>
      <c r="P36" s="141">
        <v>0.98394805194805202</v>
      </c>
      <c r="Q36" s="141">
        <v>0.98725274725274725</v>
      </c>
    </row>
    <row r="37" spans="1:19" ht="40.5" customHeight="1" thickBot="1">
      <c r="A37" s="94">
        <v>26</v>
      </c>
      <c r="B37" s="210" t="s">
        <v>85</v>
      </c>
      <c r="C37" s="95">
        <v>0.98440773809523807</v>
      </c>
      <c r="D37" s="95">
        <v>0.99468696330991413</v>
      </c>
      <c r="E37" s="95">
        <v>0.99995238095238093</v>
      </c>
      <c r="F37" s="95">
        <v>0.98619780219780218</v>
      </c>
      <c r="G37" s="95">
        <v>0.9988839285714286</v>
      </c>
      <c r="H37" s="95">
        <v>0.99619047619047618</v>
      </c>
      <c r="I37" s="141">
        <v>0.9976666666666667</v>
      </c>
      <c r="J37" s="141">
        <v>0.99433035714285711</v>
      </c>
      <c r="K37" s="141">
        <v>1</v>
      </c>
      <c r="L37" s="141">
        <v>1</v>
      </c>
      <c r="M37" s="141">
        <v>1</v>
      </c>
      <c r="N37" s="141">
        <v>0.99959018759018758</v>
      </c>
      <c r="O37" s="141">
        <v>1</v>
      </c>
      <c r="P37" s="141">
        <v>0.99994978354978359</v>
      </c>
      <c r="Q37" s="141">
        <v>0.987029304029304</v>
      </c>
    </row>
    <row r="38" spans="1:19" ht="40.5" customHeight="1" thickBot="1">
      <c r="A38" s="94">
        <v>27</v>
      </c>
      <c r="B38" s="210" t="s">
        <v>366</v>
      </c>
      <c r="C38" s="95">
        <v>0.99977678571428574</v>
      </c>
      <c r="D38" s="95">
        <v>0.99287119437939109</v>
      </c>
      <c r="E38" s="95">
        <v>1</v>
      </c>
      <c r="F38" s="95">
        <v>0.99857655677655677</v>
      </c>
      <c r="G38" s="95">
        <v>0.99151785714285712</v>
      </c>
      <c r="H38" s="95">
        <v>1</v>
      </c>
      <c r="I38" s="141">
        <v>1</v>
      </c>
      <c r="J38" s="141">
        <v>0.99845758928571426</v>
      </c>
      <c r="K38" s="141">
        <v>0.98348214285714286</v>
      </c>
      <c r="L38" s="141">
        <v>1</v>
      </c>
      <c r="M38" s="141">
        <v>1</v>
      </c>
      <c r="N38" s="141">
        <v>0.98082251082251082</v>
      </c>
      <c r="O38" s="141">
        <v>0.98882440476190481</v>
      </c>
      <c r="P38" s="141">
        <v>0.99999047619047621</v>
      </c>
      <c r="Q38" s="141">
        <v>0.98593406593406596</v>
      </c>
    </row>
    <row r="39" spans="1:19" ht="40.5" customHeight="1" thickBot="1">
      <c r="A39" s="94">
        <v>28</v>
      </c>
      <c r="B39" s="210" t="s">
        <v>236</v>
      </c>
      <c r="C39" s="95">
        <v>0.99785714285714289</v>
      </c>
      <c r="D39" s="95">
        <v>0.99718969555035131</v>
      </c>
      <c r="E39" s="95">
        <v>0.99904761904761907</v>
      </c>
      <c r="F39" s="95">
        <v>0.99868131868131871</v>
      </c>
      <c r="G39" s="95">
        <v>1</v>
      </c>
      <c r="H39" s="95">
        <v>1</v>
      </c>
      <c r="I39" s="141">
        <v>0.99547619047619051</v>
      </c>
      <c r="J39" s="141">
        <v>0.9921875</v>
      </c>
      <c r="K39" s="141">
        <v>0.99843749999999998</v>
      </c>
      <c r="L39" s="141">
        <v>0.99948831168831165</v>
      </c>
      <c r="M39" s="141">
        <v>0.99862872023809524</v>
      </c>
      <c r="N39" s="141">
        <v>0.9832106782106782</v>
      </c>
      <c r="O39" s="141">
        <v>1</v>
      </c>
      <c r="P39" s="141">
        <v>0.99992727272727278</v>
      </c>
      <c r="Q39" s="141">
        <v>0.98522271062271061</v>
      </c>
    </row>
    <row r="40" spans="1:19" ht="46.5" customHeight="1" thickBot="1">
      <c r="A40" s="94">
        <v>29</v>
      </c>
      <c r="B40" s="210" t="s">
        <v>374</v>
      </c>
      <c r="C40" s="95">
        <v>0.99209821428571432</v>
      </c>
      <c r="D40" s="95">
        <v>0.99836065573770494</v>
      </c>
      <c r="E40" s="95">
        <v>0.94761904761904758</v>
      </c>
      <c r="F40" s="95">
        <v>0.99529670329670328</v>
      </c>
      <c r="G40" s="95">
        <v>0.98812499925595232</v>
      </c>
      <c r="H40" s="95">
        <v>0.98485714285714288</v>
      </c>
      <c r="I40" s="141">
        <v>0.95690476190476192</v>
      </c>
      <c r="J40" s="141">
        <v>0.99334821428571429</v>
      </c>
      <c r="K40" s="141">
        <v>0.99781249999999999</v>
      </c>
      <c r="L40" s="141">
        <v>0.99438961038961038</v>
      </c>
      <c r="M40" s="141">
        <v>1</v>
      </c>
      <c r="N40" s="141">
        <v>1</v>
      </c>
      <c r="O40" s="141">
        <v>1</v>
      </c>
      <c r="P40" s="141">
        <v>0.963948051948052</v>
      </c>
      <c r="Q40" s="141">
        <v>0.98448351648351651</v>
      </c>
      <c r="S40" s="13"/>
    </row>
    <row r="41" spans="1:19" ht="46.5" customHeight="1" thickBot="1">
      <c r="A41" s="94">
        <v>30</v>
      </c>
      <c r="B41" s="210" t="s">
        <v>125</v>
      </c>
      <c r="C41" s="95">
        <v>0.99781249999999999</v>
      </c>
      <c r="D41" s="95">
        <v>1</v>
      </c>
      <c r="E41" s="95">
        <v>0.99547619047619051</v>
      </c>
      <c r="F41" s="95">
        <v>0.99371428571428577</v>
      </c>
      <c r="G41" s="95">
        <v>0.99741071428571426</v>
      </c>
      <c r="H41" s="95">
        <v>0.9976666666666667</v>
      </c>
      <c r="I41" s="141">
        <v>0.98638095238095236</v>
      </c>
      <c r="J41" s="141">
        <v>0.98972247023809523</v>
      </c>
      <c r="K41" s="141">
        <v>0.9971875</v>
      </c>
      <c r="L41" s="141">
        <v>0.9943376623376623</v>
      </c>
      <c r="M41" s="141">
        <v>0.99138392857142854</v>
      </c>
      <c r="N41" s="141">
        <v>1</v>
      </c>
      <c r="O41" s="141">
        <v>0.98736607142857147</v>
      </c>
      <c r="P41" s="141">
        <v>0.98119480519480518</v>
      </c>
      <c r="Q41" s="141">
        <v>0.98065934065934068</v>
      </c>
      <c r="S41" s="13"/>
    </row>
    <row r="42" spans="1:19" ht="46.5" customHeight="1" thickBot="1">
      <c r="A42" s="94">
        <v>31</v>
      </c>
      <c r="B42" s="210" t="s">
        <v>102</v>
      </c>
      <c r="C42" s="282">
        <v>1</v>
      </c>
      <c r="D42" s="282">
        <v>0.99997580015612797</v>
      </c>
      <c r="E42" s="282">
        <v>1</v>
      </c>
      <c r="F42" s="282">
        <v>0.99105201465201465</v>
      </c>
      <c r="G42" s="282">
        <v>0.99642857142857144</v>
      </c>
      <c r="H42" s="282">
        <v>0.99428571428571433</v>
      </c>
      <c r="I42" s="282">
        <v>1</v>
      </c>
      <c r="J42" s="282">
        <v>1</v>
      </c>
      <c r="K42" s="282">
        <v>1</v>
      </c>
      <c r="L42" s="282">
        <v>0.99896103896103894</v>
      </c>
      <c r="M42" s="282">
        <v>0.99464285714285716</v>
      </c>
      <c r="N42" s="282">
        <v>1</v>
      </c>
      <c r="O42" s="282">
        <v>1</v>
      </c>
      <c r="P42" s="141">
        <v>0.98337662337662335</v>
      </c>
      <c r="Q42" s="141">
        <v>0.97868131868131869</v>
      </c>
    </row>
    <row r="43" spans="1:19" ht="46.5" customHeight="1" thickBot="1">
      <c r="A43" s="94">
        <v>32</v>
      </c>
      <c r="B43" s="210" t="s">
        <v>160</v>
      </c>
      <c r="C43" s="282">
        <v>1</v>
      </c>
      <c r="D43" s="282">
        <v>0.98323185011709602</v>
      </c>
      <c r="E43" s="282">
        <v>1</v>
      </c>
      <c r="F43" s="282">
        <v>0.95824175824175828</v>
      </c>
      <c r="G43" s="282">
        <v>0.99991071428571432</v>
      </c>
      <c r="H43" s="282">
        <v>0.95738095238095233</v>
      </c>
      <c r="I43" s="282">
        <v>0.9828095238095238</v>
      </c>
      <c r="J43" s="282">
        <v>0.96553571428571427</v>
      </c>
      <c r="K43" s="282">
        <v>0.99571428571428566</v>
      </c>
      <c r="L43" s="282">
        <v>0.99132467532467539</v>
      </c>
      <c r="M43" s="282">
        <v>1</v>
      </c>
      <c r="N43" s="282">
        <v>0.99822510822510824</v>
      </c>
      <c r="O43" s="282">
        <v>0.99531250000000004</v>
      </c>
      <c r="P43" s="141">
        <v>0.97646493506493504</v>
      </c>
      <c r="Q43" s="141">
        <v>0.97591208791208794</v>
      </c>
    </row>
    <row r="44" spans="1:19" ht="46.5" customHeight="1" thickBot="1">
      <c r="A44" s="94">
        <v>33</v>
      </c>
      <c r="B44" s="210" t="s">
        <v>371</v>
      </c>
      <c r="C44" s="95">
        <v>0.9988839285714286</v>
      </c>
      <c r="D44" s="95">
        <v>0.99494145199063233</v>
      </c>
      <c r="E44" s="95">
        <v>1</v>
      </c>
      <c r="F44" s="95">
        <v>1</v>
      </c>
      <c r="G44" s="95">
        <v>0.99375000000000002</v>
      </c>
      <c r="H44" s="95">
        <v>1</v>
      </c>
      <c r="I44" s="141">
        <v>0.99480952380952381</v>
      </c>
      <c r="J44" s="141">
        <v>0.97638392857142864</v>
      </c>
      <c r="K44" s="141">
        <v>0.99758928571428573</v>
      </c>
      <c r="L44" s="141">
        <v>0.99168831168831173</v>
      </c>
      <c r="M44" s="141">
        <v>1</v>
      </c>
      <c r="N44" s="141">
        <v>0.96255411255411261</v>
      </c>
      <c r="O44" s="141">
        <v>1</v>
      </c>
      <c r="P44" s="141">
        <v>0.92077922077922081</v>
      </c>
      <c r="Q44" s="141">
        <v>0.97054945054945052</v>
      </c>
    </row>
    <row r="45" spans="1:19" ht="46.5" customHeight="1" thickBot="1">
      <c r="A45" s="94">
        <v>34</v>
      </c>
      <c r="B45" s="322" t="s">
        <v>100</v>
      </c>
      <c r="C45" s="320">
        <v>0.91491071428571424</v>
      </c>
      <c r="D45" s="320">
        <v>0.99461358313817327</v>
      </c>
      <c r="E45" s="320">
        <v>0.98461904761904762</v>
      </c>
      <c r="F45" s="320">
        <v>0.99125274725274726</v>
      </c>
      <c r="G45" s="320">
        <v>0.95187500000000003</v>
      </c>
      <c r="H45" s="320">
        <v>1</v>
      </c>
      <c r="I45" s="320">
        <v>0.99485714285714288</v>
      </c>
      <c r="J45" s="320">
        <v>1</v>
      </c>
      <c r="K45" s="95">
        <v>1</v>
      </c>
      <c r="L45" s="95">
        <v>1</v>
      </c>
      <c r="M45" s="95">
        <v>1</v>
      </c>
      <c r="N45" s="95">
        <v>0.99372294372294367</v>
      </c>
      <c r="O45" s="95">
        <v>1</v>
      </c>
      <c r="P45" s="95">
        <v>1</v>
      </c>
      <c r="Q45" s="141">
        <v>0.92307692307692313</v>
      </c>
    </row>
    <row r="46" spans="1:19" ht="28" customHeight="1" thickBot="1">
      <c r="B46" s="96" t="s">
        <v>23</v>
      </c>
    </row>
    <row r="47" spans="1:19" ht="17.25" customHeight="1">
      <c r="A47" s="21"/>
      <c r="B47" s="65" t="s">
        <v>6</v>
      </c>
      <c r="C47" s="212"/>
      <c r="D47" s="212"/>
      <c r="E47" s="54"/>
      <c r="F47" s="54"/>
      <c r="G47" s="54"/>
      <c r="H47" s="54"/>
      <c r="K47" s="13"/>
      <c r="Q47" s="140" t="s">
        <v>362</v>
      </c>
    </row>
    <row r="48" spans="1:19" ht="17.25" customHeight="1">
      <c r="A48" s="21"/>
      <c r="G48" s="13"/>
      <c r="K48" s="13"/>
      <c r="Q48" s="91" t="s">
        <v>361</v>
      </c>
    </row>
    <row r="49" spans="1:17" ht="17.25" customHeight="1">
      <c r="A49" s="21"/>
      <c r="K49" s="13"/>
      <c r="M49" s="263"/>
      <c r="Q49" s="54" t="s">
        <v>17</v>
      </c>
    </row>
    <row r="50" spans="1:17">
      <c r="A50" s="21"/>
      <c r="K50" s="13"/>
    </row>
    <row r="51" spans="1:17">
      <c r="A51" s="21"/>
      <c r="K51" s="13"/>
    </row>
    <row r="52" spans="1:17">
      <c r="K52" s="13"/>
      <c r="N52" s="263"/>
    </row>
  </sheetData>
  <protectedRanges>
    <protectedRange sqref="B51 B46 B49" name="Range6_1_1"/>
    <protectedRange sqref="E51 E48:F48 D48:D51" name="Range4_1_1"/>
    <protectedRange sqref="A12:A45" name="Range6_1_2"/>
    <protectedRange sqref="B47" name="Range1_1"/>
    <protectedRange sqref="E46:E47" name="Range1_5_2"/>
    <protectedRange sqref="Q49 F46:H47" name="Range1_5_2_1"/>
  </protectedRanges>
  <conditionalFormatting sqref="C42:N42 C43:M44">
    <cfRule type="containsText" dxfId="141" priority="18" operator="containsText" text="False">
      <formula>NOT(ISERROR(SEARCH("False",C42)))</formula>
    </cfRule>
  </conditionalFormatting>
  <conditionalFormatting sqref="C40:G41 C13:F36 G12:G39 C38:F39 H12:L41 C44:L44 M12:O45">
    <cfRule type="containsText" dxfId="140" priority="17" operator="containsText" text="ERROR">
      <formula>NOT(ISERROR(SEARCH("ERROR",C12)))</formula>
    </cfRule>
  </conditionalFormatting>
  <conditionalFormatting sqref="C37:F37">
    <cfRule type="containsText" dxfId="139" priority="16" operator="containsText" text="ERROR">
      <formula>NOT(ISERROR(SEARCH("ERROR",C37)))</formula>
    </cfRule>
  </conditionalFormatting>
  <conditionalFormatting sqref="C12:F12">
    <cfRule type="containsText" dxfId="138" priority="15" operator="containsText" text="ERROR">
      <formula>NOT(ISERROR(SEARCH("ERROR",C12)))</formula>
    </cfRule>
  </conditionalFormatting>
  <conditionalFormatting sqref="C35:G35">
    <cfRule type="containsText" dxfId="137" priority="14" operator="containsText" text="ERROR">
      <formula>NOT(ISERROR(SEARCH("ERROR",C35)))</formula>
    </cfRule>
  </conditionalFormatting>
  <conditionalFormatting sqref="C42:L43">
    <cfRule type="containsText" dxfId="136" priority="9" operator="containsText" text="ERROR">
      <formula>NOT(ISERROR(SEARCH("ERROR",C42)))</formula>
    </cfRule>
  </conditionalFormatting>
  <conditionalFormatting sqref="O42">
    <cfRule type="containsText" dxfId="135" priority="7" operator="containsText" text="False">
      <formula>NOT(ISERROR(SEARCH("False",O42)))</formula>
    </cfRule>
  </conditionalFormatting>
  <conditionalFormatting sqref="P12:P44">
    <cfRule type="containsText" dxfId="134" priority="5" operator="containsText" text="ERROR">
      <formula>NOT(ISERROR(SEARCH("ERROR",P12)))</formula>
    </cfRule>
  </conditionalFormatting>
  <conditionalFormatting sqref="L45">
    <cfRule type="containsText" dxfId="133" priority="4" operator="containsText" text="ERROR">
      <formula>NOT(ISERROR(SEARCH("ERROR",L45)))</formula>
    </cfRule>
  </conditionalFormatting>
  <conditionalFormatting sqref="K45">
    <cfRule type="containsText" dxfId="132" priority="3" operator="containsText" text="ERROR">
      <formula>NOT(ISERROR(SEARCH("ERROR",K45)))</formula>
    </cfRule>
  </conditionalFormatting>
  <conditionalFormatting sqref="Q12:Q45">
    <cfRule type="containsText" dxfId="131" priority="2" operator="containsText" text="ERROR">
      <formula>NOT(ISERROR(SEARCH("ERROR",Q12)))</formula>
    </cfRule>
  </conditionalFormatting>
  <conditionalFormatting sqref="P45">
    <cfRule type="containsText" dxfId="130" priority="1" operator="containsText" text="ERROR">
      <formula>NOT(ISERROR(SEARCH("ERROR",P45)))</formula>
    </cfRule>
  </conditionalFormatting>
  <pageMargins left="0.7" right="0.7" top="0.75" bottom="0.75" header="0.3" footer="0.3"/>
  <pageSetup paperSize="9" orientation="portrait" r:id="rId1"/>
  <headerFooter>
    <oddFooter>&amp;C&amp;"Calibri"&amp;11&amp;K000000&amp;10&amp;K663300Classification: &amp;K000000Public   عام_x000D_&amp;1#&amp;"Calibri"&amp;10&amp;K000000Internal - داخلي</oddFooter>
    <evenFooter>&amp;C&amp;10&amp;K663300Classification: &amp;K000000Public   عام</evenFooter>
    <firstFooter>&amp;C&amp;10&amp;K663300Classification: &amp;K000000Public   عام</firstFooter>
  </headerFooter>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FFBBD-238A-4E00-8E8B-0239838C6C7D}">
  <sheetPr codeName="Sheet12">
    <pageSetUpPr autoPageBreaks="0"/>
  </sheetPr>
  <dimension ref="A1:CE260"/>
  <sheetViews>
    <sheetView showGridLines="0" showRowColHeaders="0" rightToLeft="1" topLeftCell="A58" zoomScale="70" zoomScaleNormal="70" workbookViewId="0">
      <pane xSplit="2" topLeftCell="C1" activePane="topRight" state="frozen"/>
      <selection activeCell="J29" sqref="J29"/>
      <selection pane="topRight" activeCell="B66" sqref="B66"/>
    </sheetView>
  </sheetViews>
  <sheetFormatPr defaultColWidth="8.81640625" defaultRowHeight="14.5"/>
  <cols>
    <col min="1" max="1" width="6.81640625" style="108" customWidth="1"/>
    <col min="2" max="2" width="87.453125" style="108" customWidth="1"/>
    <col min="3" max="58" width="23.453125" style="108" customWidth="1"/>
    <col min="59" max="59" width="23.453125" style="9" customWidth="1"/>
    <col min="60" max="62" width="23.54296875" style="108" customWidth="1"/>
    <col min="63" max="65" width="22.1796875" style="108" customWidth="1"/>
    <col min="66" max="67" width="20.26953125" style="108" customWidth="1"/>
    <col min="68" max="70" width="20.81640625" style="108" customWidth="1"/>
    <col min="71" max="73" width="20.6328125" style="108" customWidth="1"/>
    <col min="74" max="76" width="21.453125" style="108" customWidth="1"/>
    <col min="77" max="79" width="20.7265625" style="108" customWidth="1"/>
    <col min="80" max="83" width="21.1796875" style="108" customWidth="1"/>
    <col min="84" max="16384" width="8.81640625" style="108"/>
  </cols>
  <sheetData>
    <row r="1" spans="1:83">
      <c r="BG1" s="108"/>
    </row>
    <row r="2" spans="1:83">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row>
    <row r="3" spans="1:83">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row>
    <row r="4" spans="1:83">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row>
    <row r="5" spans="1:8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row>
    <row r="6" spans="1:83">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row>
    <row r="7" spans="1:83">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156"/>
      <c r="BI7" s="156"/>
      <c r="BJ7" s="156"/>
    </row>
    <row r="8" spans="1:83">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6"/>
      <c r="AY8" s="156"/>
      <c r="AZ8" s="156"/>
      <c r="BA8" s="156"/>
      <c r="BB8" s="156"/>
      <c r="BC8" s="156"/>
      <c r="BD8" s="156"/>
      <c r="BE8" s="156"/>
      <c r="BF8" s="156"/>
      <c r="BG8" s="156"/>
      <c r="BH8" s="156"/>
      <c r="BI8" s="156"/>
      <c r="BJ8" s="156"/>
    </row>
    <row r="9" spans="1:83" ht="48.75" customHeight="1">
      <c r="B9" s="243" t="s">
        <v>60</v>
      </c>
      <c r="D9" s="122"/>
      <c r="E9" s="122"/>
      <c r="F9" s="122"/>
      <c r="G9" s="122"/>
      <c r="H9" s="122"/>
      <c r="I9" s="122"/>
      <c r="J9" s="122"/>
      <c r="K9" s="122"/>
      <c r="L9" s="122"/>
      <c r="M9" s="122"/>
      <c r="N9" s="122"/>
      <c r="O9" s="122"/>
      <c r="P9" s="122"/>
      <c r="Q9" s="122"/>
      <c r="R9" s="122"/>
      <c r="S9" s="122"/>
      <c r="T9" s="10"/>
      <c r="U9" s="10"/>
    </row>
    <row r="10" spans="1:83" ht="45" customHeight="1" thickBot="1">
      <c r="BG10" s="108"/>
    </row>
    <row r="11" spans="1:83" ht="132.75" customHeight="1" thickBot="1">
      <c r="A11" s="186" t="s">
        <v>4</v>
      </c>
      <c r="B11" s="163" t="s">
        <v>375</v>
      </c>
      <c r="C11" s="182" t="s">
        <v>381</v>
      </c>
      <c r="D11" s="182" t="s">
        <v>382</v>
      </c>
      <c r="E11" s="182" t="s">
        <v>383</v>
      </c>
      <c r="F11" s="182" t="s">
        <v>384</v>
      </c>
      <c r="G11" s="182" t="s">
        <v>385</v>
      </c>
      <c r="H11" s="182" t="s">
        <v>386</v>
      </c>
      <c r="I11" s="182" t="s">
        <v>387</v>
      </c>
      <c r="J11" s="182" t="s">
        <v>388</v>
      </c>
      <c r="K11" s="182" t="s">
        <v>389</v>
      </c>
      <c r="L11" s="182" t="s">
        <v>390</v>
      </c>
      <c r="M11" s="182" t="s">
        <v>391</v>
      </c>
      <c r="N11" s="182" t="s">
        <v>392</v>
      </c>
      <c r="O11" s="164" t="s">
        <v>393</v>
      </c>
      <c r="P11" s="164" t="s">
        <v>394</v>
      </c>
      <c r="Q11" s="164" t="s">
        <v>395</v>
      </c>
      <c r="R11" s="164" t="s">
        <v>396</v>
      </c>
      <c r="S11" s="164" t="s">
        <v>397</v>
      </c>
      <c r="T11" s="164" t="s">
        <v>398</v>
      </c>
      <c r="U11" s="164" t="s">
        <v>399</v>
      </c>
      <c r="V11" s="164" t="s">
        <v>400</v>
      </c>
      <c r="W11" s="164" t="s">
        <v>401</v>
      </c>
      <c r="X11" s="164" t="s">
        <v>402</v>
      </c>
      <c r="Y11" s="164" t="s">
        <v>403</v>
      </c>
      <c r="Z11" s="164" t="s">
        <v>404</v>
      </c>
      <c r="AA11" s="164" t="s">
        <v>405</v>
      </c>
      <c r="AB11" s="164" t="s">
        <v>406</v>
      </c>
      <c r="AC11" s="164" t="s">
        <v>407</v>
      </c>
      <c r="AD11" s="164" t="s">
        <v>408</v>
      </c>
      <c r="AE11" s="164" t="s">
        <v>409</v>
      </c>
      <c r="AF11" s="164" t="s">
        <v>410</v>
      </c>
      <c r="AG11" s="164" t="s">
        <v>411</v>
      </c>
      <c r="AH11" s="164" t="s">
        <v>412</v>
      </c>
      <c r="AI11" s="164" t="s">
        <v>413</v>
      </c>
      <c r="AJ11" s="164" t="s">
        <v>414</v>
      </c>
      <c r="AK11" s="164" t="s">
        <v>415</v>
      </c>
      <c r="AL11" s="164" t="s">
        <v>416</v>
      </c>
      <c r="AM11" s="164" t="s">
        <v>417</v>
      </c>
      <c r="AN11" s="164" t="s">
        <v>418</v>
      </c>
      <c r="AO11" s="164" t="s">
        <v>419</v>
      </c>
      <c r="AP11" s="164" t="s">
        <v>420</v>
      </c>
      <c r="AQ11" s="164" t="s">
        <v>421</v>
      </c>
      <c r="AR11" s="164" t="s">
        <v>422</v>
      </c>
      <c r="AS11" s="164" t="s">
        <v>423</v>
      </c>
      <c r="AT11" s="164" t="s">
        <v>424</v>
      </c>
      <c r="AU11" s="164" t="s">
        <v>425</v>
      </c>
      <c r="AV11" s="164" t="s">
        <v>426</v>
      </c>
      <c r="AW11" s="164" t="s">
        <v>427</v>
      </c>
      <c r="AX11" s="164" t="s">
        <v>428</v>
      </c>
      <c r="AY11" s="164" t="s">
        <v>429</v>
      </c>
      <c r="AZ11" s="164" t="s">
        <v>430</v>
      </c>
      <c r="BA11" s="164" t="s">
        <v>431</v>
      </c>
      <c r="BB11" s="164" t="s">
        <v>432</v>
      </c>
      <c r="BC11" s="164" t="s">
        <v>433</v>
      </c>
      <c r="BD11" s="164" t="s">
        <v>434</v>
      </c>
      <c r="BE11" s="164" t="s">
        <v>435</v>
      </c>
      <c r="BF11" s="164" t="s">
        <v>436</v>
      </c>
      <c r="BG11" s="164" t="s">
        <v>437</v>
      </c>
      <c r="BH11" s="164" t="s">
        <v>521</v>
      </c>
      <c r="BI11" s="164" t="s">
        <v>520</v>
      </c>
      <c r="BJ11" s="164" t="s">
        <v>519</v>
      </c>
      <c r="BK11" s="164" t="s">
        <v>552</v>
      </c>
      <c r="BL11" s="164" t="s">
        <v>553</v>
      </c>
      <c r="BM11" s="164" t="s">
        <v>554</v>
      </c>
      <c r="BN11" s="164" t="s">
        <v>575</v>
      </c>
      <c r="BO11" s="164" t="s">
        <v>576</v>
      </c>
      <c r="BP11" s="164" t="s">
        <v>577</v>
      </c>
      <c r="BQ11" s="259" t="s">
        <v>615</v>
      </c>
      <c r="BR11" s="259" t="s">
        <v>613</v>
      </c>
      <c r="BS11" s="260" t="s">
        <v>614</v>
      </c>
      <c r="BT11" s="259" t="s">
        <v>640</v>
      </c>
      <c r="BU11" s="259" t="s">
        <v>641</v>
      </c>
      <c r="BV11" s="259" t="s">
        <v>642</v>
      </c>
      <c r="BW11" s="259" t="s">
        <v>677</v>
      </c>
      <c r="BX11" s="259" t="s">
        <v>710</v>
      </c>
      <c r="BY11" s="259" t="s">
        <v>678</v>
      </c>
      <c r="BZ11" s="259" t="s">
        <v>708</v>
      </c>
      <c r="CA11" s="259" t="s">
        <v>711</v>
      </c>
      <c r="CB11" s="260" t="s">
        <v>709</v>
      </c>
      <c r="CC11" s="259" t="s">
        <v>735</v>
      </c>
      <c r="CD11" s="259" t="s">
        <v>736</v>
      </c>
      <c r="CE11" s="260" t="s">
        <v>737</v>
      </c>
    </row>
    <row r="12" spans="1:83" ht="49" customHeight="1" thickBot="1">
      <c r="A12" s="186">
        <v>1</v>
      </c>
      <c r="B12" s="168" t="s">
        <v>83</v>
      </c>
      <c r="C12" s="169">
        <v>26</v>
      </c>
      <c r="D12" s="169">
        <v>48</v>
      </c>
      <c r="E12" s="169">
        <v>74</v>
      </c>
      <c r="F12" s="169">
        <v>26</v>
      </c>
      <c r="G12" s="169">
        <v>48</v>
      </c>
      <c r="H12" s="169">
        <v>74</v>
      </c>
      <c r="I12" s="169">
        <v>26</v>
      </c>
      <c r="J12" s="169">
        <v>47</v>
      </c>
      <c r="K12" s="169">
        <v>73</v>
      </c>
      <c r="L12" s="169">
        <v>26</v>
      </c>
      <c r="M12" s="170">
        <v>59</v>
      </c>
      <c r="N12" s="169">
        <v>85</v>
      </c>
      <c r="O12" s="169">
        <v>26</v>
      </c>
      <c r="P12" s="170">
        <v>59</v>
      </c>
      <c r="Q12" s="171">
        <v>85</v>
      </c>
      <c r="R12" s="169">
        <v>26</v>
      </c>
      <c r="S12" s="170">
        <v>60</v>
      </c>
      <c r="T12" s="171">
        <v>86</v>
      </c>
      <c r="U12" s="169">
        <v>26</v>
      </c>
      <c r="V12" s="170">
        <v>61</v>
      </c>
      <c r="W12" s="171">
        <f t="shared" ref="W12:W28" si="0">V12+U12</f>
        <v>87</v>
      </c>
      <c r="X12" s="169">
        <v>26</v>
      </c>
      <c r="Y12" s="170">
        <v>60</v>
      </c>
      <c r="Z12" s="167">
        <f t="shared" ref="Z12:Z28" si="1">Y12+X12</f>
        <v>86</v>
      </c>
      <c r="AA12" s="165">
        <v>24</v>
      </c>
      <c r="AB12" s="166">
        <v>64</v>
      </c>
      <c r="AC12" s="167">
        <f t="shared" ref="AC12:AC28" si="2">AB12+AA12</f>
        <v>88</v>
      </c>
      <c r="AD12" s="165">
        <v>24</v>
      </c>
      <c r="AE12" s="166">
        <v>66</v>
      </c>
      <c r="AF12" s="167">
        <f t="shared" ref="AF12:AF28" si="3">AE12+AD12</f>
        <v>90</v>
      </c>
      <c r="AG12" s="165">
        <v>24</v>
      </c>
      <c r="AH12" s="166">
        <v>74</v>
      </c>
      <c r="AI12" s="167">
        <f t="shared" ref="AI12:AI33" si="4">AH12+AG12</f>
        <v>98</v>
      </c>
      <c r="AJ12" s="165">
        <v>24</v>
      </c>
      <c r="AK12" s="166">
        <v>83</v>
      </c>
      <c r="AL12" s="167">
        <f t="shared" ref="AL12:AL33" si="5">AK12+AJ12</f>
        <v>107</v>
      </c>
      <c r="AM12" s="165">
        <v>24</v>
      </c>
      <c r="AN12" s="166">
        <v>83</v>
      </c>
      <c r="AO12" s="167">
        <f t="shared" ref="AO12:AO33" si="6">AN12+AM12</f>
        <v>107</v>
      </c>
      <c r="AP12" s="165">
        <v>24</v>
      </c>
      <c r="AQ12" s="166">
        <v>82</v>
      </c>
      <c r="AR12" s="167">
        <f t="shared" ref="AR12:AR33" si="7">AQ12+AP12</f>
        <v>106</v>
      </c>
      <c r="AS12" s="165">
        <v>25</v>
      </c>
      <c r="AT12" s="166">
        <v>92</v>
      </c>
      <c r="AU12" s="167">
        <f t="shared" ref="AU12:AU33" si="8">AT12+AS12</f>
        <v>117</v>
      </c>
      <c r="AV12" s="165">
        <v>46</v>
      </c>
      <c r="AW12" s="166">
        <v>93</v>
      </c>
      <c r="AX12" s="167">
        <f t="shared" ref="AX12:AX33" si="9">AW12+AV12</f>
        <v>139</v>
      </c>
      <c r="AY12" s="165">
        <v>42</v>
      </c>
      <c r="AZ12" s="166">
        <v>92</v>
      </c>
      <c r="BA12" s="167">
        <f t="shared" ref="BA12:BA33" si="10">AZ12+AY12</f>
        <v>134</v>
      </c>
      <c r="BB12" s="165">
        <v>42</v>
      </c>
      <c r="BC12" s="166">
        <v>101</v>
      </c>
      <c r="BD12" s="167">
        <f t="shared" ref="BD12:BD33" si="11">BC12+BB12</f>
        <v>143</v>
      </c>
      <c r="BE12" s="165">
        <v>43</v>
      </c>
      <c r="BF12" s="166">
        <v>107</v>
      </c>
      <c r="BG12" s="167">
        <f t="shared" ref="BG12:BG38" si="12">BF12+BE12</f>
        <v>150</v>
      </c>
      <c r="BH12" s="165">
        <v>43</v>
      </c>
      <c r="BI12" s="167">
        <v>113</v>
      </c>
      <c r="BJ12" s="167">
        <f t="shared" ref="BJ12:BJ38" si="13">BI12+BH12</f>
        <v>156</v>
      </c>
      <c r="BK12" s="165">
        <v>44</v>
      </c>
      <c r="BL12" s="166">
        <v>121</v>
      </c>
      <c r="BM12" s="167">
        <f t="shared" ref="BM12:BM38" si="14">BL12+BK12</f>
        <v>165</v>
      </c>
      <c r="BN12" s="165">
        <v>44</v>
      </c>
      <c r="BO12" s="166">
        <v>121</v>
      </c>
      <c r="BP12" s="167">
        <f>Table10093[[#This Row],[عام Public الربع الثاني عام2023م Quarter 2-2023]]+Table10093[[#This Row],[خاص Private الربع الثاني عام2023م Quarter 2-2023]]</f>
        <v>165</v>
      </c>
      <c r="BQ12" s="165">
        <v>44</v>
      </c>
      <c r="BR12" s="166">
        <v>122</v>
      </c>
      <c r="BS12" s="167">
        <f>Table10093[[#This Row],[خاص Private الربع الثالث عام2023م Quarter 3-2023]]+Table10093[[#This Row],[عام Public الربع الثالث عام2023م Quarter 3-2023]]</f>
        <v>166</v>
      </c>
      <c r="BT12" s="165">
        <v>44</v>
      </c>
      <c r="BU12" s="166">
        <v>131</v>
      </c>
      <c r="BV12" s="167">
        <f>Table10093[[#This Row],[خاص Private لربع الرابع عام2023م Quarter 4-2023]]+Table10093[[#This Row],[عام Public الربع الرابع عام2023م Quarter 4-2023]]</f>
        <v>175</v>
      </c>
      <c r="BW12" s="167">
        <v>47</v>
      </c>
      <c r="BX12" s="167">
        <v>130</v>
      </c>
      <c r="BY12" s="167">
        <f>Table10093[[#This Row],[عام Public الربع الأول عام2024م Quarter 1-2024]]+Table10093[[#This Row],[خاص Private الربع الأول عام2024م Quarter 1-2024]]</f>
        <v>177</v>
      </c>
      <c r="BZ12" s="167">
        <v>47</v>
      </c>
      <c r="CA12" s="167">
        <v>134</v>
      </c>
      <c r="CB12" s="167">
        <f>Table10093[[#This Row],[عام Public الربع الثاني عام2024م Quarter 2-2024]]+Table10093[[#This Row],[خاص Private الربع الثاني عام2024م Quarter 2-2024]]</f>
        <v>181</v>
      </c>
      <c r="CC12" s="167">
        <v>47</v>
      </c>
      <c r="CD12" s="167">
        <v>140</v>
      </c>
      <c r="CE12" s="167">
        <f>Table10093[[#This Row],[خاص Private الربع الثالث عام2024م Quarter 3-2024]]+Table10093[[#This Row],[عام Public الربع الثالث عام2024م Quarter 3-2024]]</f>
        <v>187</v>
      </c>
    </row>
    <row r="13" spans="1:83" ht="49" customHeight="1" thickBot="1">
      <c r="A13" s="186">
        <v>2</v>
      </c>
      <c r="B13" s="229" t="s">
        <v>120</v>
      </c>
      <c r="C13" s="169">
        <v>7</v>
      </c>
      <c r="D13" s="169">
        <v>34</v>
      </c>
      <c r="E13" s="169">
        <v>41</v>
      </c>
      <c r="F13" s="169">
        <v>7</v>
      </c>
      <c r="G13" s="169">
        <v>34</v>
      </c>
      <c r="H13" s="169">
        <v>41</v>
      </c>
      <c r="I13" s="169">
        <v>7</v>
      </c>
      <c r="J13" s="169">
        <v>34</v>
      </c>
      <c r="K13" s="169">
        <v>41</v>
      </c>
      <c r="L13" s="169">
        <v>7</v>
      </c>
      <c r="M13" s="170">
        <v>34</v>
      </c>
      <c r="N13" s="169">
        <v>41</v>
      </c>
      <c r="O13" s="169">
        <v>7</v>
      </c>
      <c r="P13" s="170">
        <v>33</v>
      </c>
      <c r="Q13" s="171">
        <v>40</v>
      </c>
      <c r="R13" s="169">
        <v>7</v>
      </c>
      <c r="S13" s="170">
        <v>36</v>
      </c>
      <c r="T13" s="171">
        <v>43</v>
      </c>
      <c r="U13" s="169">
        <v>7</v>
      </c>
      <c r="V13" s="170">
        <v>34</v>
      </c>
      <c r="W13" s="171">
        <f t="shared" si="0"/>
        <v>41</v>
      </c>
      <c r="X13" s="169">
        <v>7</v>
      </c>
      <c r="Y13" s="170">
        <v>44</v>
      </c>
      <c r="Z13" s="167">
        <f t="shared" si="1"/>
        <v>51</v>
      </c>
      <c r="AA13" s="165">
        <v>7</v>
      </c>
      <c r="AB13" s="166">
        <v>41</v>
      </c>
      <c r="AC13" s="167">
        <f t="shared" si="2"/>
        <v>48</v>
      </c>
      <c r="AD13" s="165">
        <v>7</v>
      </c>
      <c r="AE13" s="166">
        <v>38</v>
      </c>
      <c r="AF13" s="167">
        <f t="shared" si="3"/>
        <v>45</v>
      </c>
      <c r="AG13" s="165">
        <v>7</v>
      </c>
      <c r="AH13" s="166">
        <v>44</v>
      </c>
      <c r="AI13" s="167">
        <f t="shared" si="4"/>
        <v>51</v>
      </c>
      <c r="AJ13" s="165">
        <v>7</v>
      </c>
      <c r="AK13" s="166">
        <v>51</v>
      </c>
      <c r="AL13" s="167">
        <f t="shared" si="5"/>
        <v>58</v>
      </c>
      <c r="AM13" s="165">
        <v>8</v>
      </c>
      <c r="AN13" s="166">
        <v>48</v>
      </c>
      <c r="AO13" s="167">
        <f t="shared" si="6"/>
        <v>56</v>
      </c>
      <c r="AP13" s="165">
        <v>8</v>
      </c>
      <c r="AQ13" s="171">
        <v>48</v>
      </c>
      <c r="AR13" s="167">
        <f t="shared" si="7"/>
        <v>56</v>
      </c>
      <c r="AS13" s="165">
        <v>8</v>
      </c>
      <c r="AT13" s="171">
        <v>48</v>
      </c>
      <c r="AU13" s="167">
        <f t="shared" si="8"/>
        <v>56</v>
      </c>
      <c r="AV13" s="165">
        <v>8</v>
      </c>
      <c r="AW13" s="171">
        <v>56</v>
      </c>
      <c r="AX13" s="167">
        <f t="shared" si="9"/>
        <v>64</v>
      </c>
      <c r="AY13" s="165">
        <v>8</v>
      </c>
      <c r="AZ13" s="171">
        <v>62</v>
      </c>
      <c r="BA13" s="167">
        <f t="shared" si="10"/>
        <v>70</v>
      </c>
      <c r="BB13" s="165">
        <v>8</v>
      </c>
      <c r="BC13" s="171">
        <v>65</v>
      </c>
      <c r="BD13" s="167">
        <f t="shared" si="11"/>
        <v>73</v>
      </c>
      <c r="BE13" s="165">
        <v>8</v>
      </c>
      <c r="BF13" s="171">
        <v>65</v>
      </c>
      <c r="BG13" s="167">
        <f t="shared" si="12"/>
        <v>73</v>
      </c>
      <c r="BH13" s="165">
        <v>8</v>
      </c>
      <c r="BI13" s="167">
        <v>77</v>
      </c>
      <c r="BJ13" s="167">
        <f t="shared" si="13"/>
        <v>85</v>
      </c>
      <c r="BK13" s="165">
        <v>8</v>
      </c>
      <c r="BL13" s="166">
        <v>89</v>
      </c>
      <c r="BM13" s="167">
        <f t="shared" si="14"/>
        <v>97</v>
      </c>
      <c r="BN13" s="165">
        <v>8</v>
      </c>
      <c r="BO13" s="166">
        <v>92</v>
      </c>
      <c r="BP13" s="167">
        <f>Table10093[[#This Row],[عام Public الربع الثاني عام2023م Quarter 2-2023]]+Table10093[[#This Row],[خاص Private الربع الثاني عام2023م Quarter 2-2023]]</f>
        <v>100</v>
      </c>
      <c r="BQ13" s="165">
        <v>8</v>
      </c>
      <c r="BR13" s="166">
        <v>96</v>
      </c>
      <c r="BS13" s="167">
        <f>Table10093[[#This Row],[خاص Private الربع الثالث عام2023م Quarter 3-2023]]+Table10093[[#This Row],[عام Public الربع الثالث عام2023م Quarter 3-2023]]</f>
        <v>104</v>
      </c>
      <c r="BT13" s="165">
        <v>8</v>
      </c>
      <c r="BU13" s="166">
        <v>101</v>
      </c>
      <c r="BV13" s="167">
        <f>Table10093[[#This Row],[خاص Private لربع الرابع عام2023م Quarter 4-2023]]+Table10093[[#This Row],[عام Public الربع الرابع عام2023م Quarter 4-2023]]</f>
        <v>109</v>
      </c>
      <c r="BW13" s="167">
        <v>8</v>
      </c>
      <c r="BX13" s="167">
        <v>105</v>
      </c>
      <c r="BY13" s="167">
        <f>Table10093[[#This Row],[عام Public الربع الأول عام2024م Quarter 1-2024]]+Table10093[[#This Row],[خاص Private الربع الأول عام2024م Quarter 1-2024]]</f>
        <v>113</v>
      </c>
      <c r="BZ13" s="167">
        <v>8</v>
      </c>
      <c r="CA13" s="167">
        <v>119</v>
      </c>
      <c r="CB13" s="167">
        <f>Table10093[[#This Row],[عام Public الربع الثاني عام2024م Quarter 2-2024]]+Table10093[[#This Row],[خاص Private الربع الثاني عام2024م Quarter 2-2024]]</f>
        <v>127</v>
      </c>
      <c r="CC13" s="167">
        <v>9</v>
      </c>
      <c r="CD13" s="167">
        <v>130</v>
      </c>
      <c r="CE13" s="167">
        <f>Table10093[[#This Row],[خاص Private الربع الثالث عام2024م Quarter 3-2024]]+Table10093[[#This Row],[عام Public الربع الثالث عام2024م Quarter 3-2024]]</f>
        <v>139</v>
      </c>
    </row>
    <row r="14" spans="1:83" ht="49" customHeight="1" thickBot="1">
      <c r="A14" s="186">
        <v>3</v>
      </c>
      <c r="B14" s="168" t="s">
        <v>88</v>
      </c>
      <c r="C14" s="169">
        <v>14</v>
      </c>
      <c r="D14" s="169">
        <v>0</v>
      </c>
      <c r="E14" s="171">
        <f>D14+C14</f>
        <v>14</v>
      </c>
      <c r="F14" s="169">
        <v>14</v>
      </c>
      <c r="G14" s="169">
        <v>0</v>
      </c>
      <c r="H14" s="171">
        <f>G14+F14</f>
        <v>14</v>
      </c>
      <c r="I14" s="169">
        <v>14</v>
      </c>
      <c r="J14" s="169">
        <v>0</v>
      </c>
      <c r="K14" s="171">
        <f>J14+I14</f>
        <v>14</v>
      </c>
      <c r="L14" s="169">
        <v>14</v>
      </c>
      <c r="M14" s="170">
        <v>0</v>
      </c>
      <c r="N14" s="171">
        <f>M14+L14</f>
        <v>14</v>
      </c>
      <c r="O14" s="169">
        <v>15</v>
      </c>
      <c r="P14" s="170">
        <v>0</v>
      </c>
      <c r="Q14" s="171">
        <f>P14+O14</f>
        <v>15</v>
      </c>
      <c r="R14" s="169">
        <v>14</v>
      </c>
      <c r="S14" s="170">
        <v>0</v>
      </c>
      <c r="T14" s="171">
        <f>S14+R14</f>
        <v>14</v>
      </c>
      <c r="U14" s="169">
        <v>14</v>
      </c>
      <c r="V14" s="170">
        <v>0</v>
      </c>
      <c r="W14" s="167">
        <f t="shared" si="0"/>
        <v>14</v>
      </c>
      <c r="X14" s="169">
        <v>14</v>
      </c>
      <c r="Y14" s="170">
        <v>1</v>
      </c>
      <c r="Z14" s="167">
        <f t="shared" si="1"/>
        <v>15</v>
      </c>
      <c r="AA14" s="165">
        <v>14</v>
      </c>
      <c r="AB14" s="166">
        <v>1</v>
      </c>
      <c r="AC14" s="167">
        <f t="shared" si="2"/>
        <v>15</v>
      </c>
      <c r="AD14" s="165">
        <v>14</v>
      </c>
      <c r="AE14" s="166">
        <v>1</v>
      </c>
      <c r="AF14" s="167">
        <f t="shared" si="3"/>
        <v>15</v>
      </c>
      <c r="AG14" s="165">
        <v>14</v>
      </c>
      <c r="AH14" s="166">
        <v>1</v>
      </c>
      <c r="AI14" s="167">
        <f t="shared" si="4"/>
        <v>15</v>
      </c>
      <c r="AJ14" s="165">
        <v>14</v>
      </c>
      <c r="AK14" s="166">
        <v>1</v>
      </c>
      <c r="AL14" s="167">
        <f t="shared" si="5"/>
        <v>15</v>
      </c>
      <c r="AM14" s="165">
        <v>14</v>
      </c>
      <c r="AN14" s="166">
        <v>2</v>
      </c>
      <c r="AO14" s="167">
        <f t="shared" si="6"/>
        <v>16</v>
      </c>
      <c r="AP14" s="165">
        <v>14</v>
      </c>
      <c r="AQ14" s="166">
        <v>2</v>
      </c>
      <c r="AR14" s="167">
        <f t="shared" si="7"/>
        <v>16</v>
      </c>
      <c r="AS14" s="165">
        <v>15</v>
      </c>
      <c r="AT14" s="166">
        <v>2</v>
      </c>
      <c r="AU14" s="167">
        <f t="shared" si="8"/>
        <v>17</v>
      </c>
      <c r="AV14" s="165">
        <v>15</v>
      </c>
      <c r="AW14" s="166">
        <v>3</v>
      </c>
      <c r="AX14" s="167">
        <f t="shared" si="9"/>
        <v>18</v>
      </c>
      <c r="AY14" s="165">
        <v>15</v>
      </c>
      <c r="AZ14" s="166">
        <v>5</v>
      </c>
      <c r="BA14" s="167">
        <f t="shared" si="10"/>
        <v>20</v>
      </c>
      <c r="BB14" s="165">
        <v>16</v>
      </c>
      <c r="BC14" s="166">
        <v>7</v>
      </c>
      <c r="BD14" s="167">
        <f t="shared" si="11"/>
        <v>23</v>
      </c>
      <c r="BE14" s="165">
        <v>17</v>
      </c>
      <c r="BF14" s="166">
        <v>7</v>
      </c>
      <c r="BG14" s="167">
        <f t="shared" si="12"/>
        <v>24</v>
      </c>
      <c r="BH14" s="167">
        <v>17</v>
      </c>
      <c r="BI14" s="167">
        <v>8</v>
      </c>
      <c r="BJ14" s="167">
        <f t="shared" si="13"/>
        <v>25</v>
      </c>
      <c r="BK14" s="165">
        <v>17</v>
      </c>
      <c r="BL14" s="166">
        <v>27</v>
      </c>
      <c r="BM14" s="167">
        <f t="shared" si="14"/>
        <v>44</v>
      </c>
      <c r="BN14" s="165">
        <v>24</v>
      </c>
      <c r="BO14" s="166">
        <v>28</v>
      </c>
      <c r="BP14" s="167">
        <f>Table10093[[#This Row],[عام Public الربع الثاني عام2023م Quarter 2-2023]]+Table10093[[#This Row],[خاص Private الربع الثاني عام2023م Quarter 2-2023]]</f>
        <v>52</v>
      </c>
      <c r="BQ14" s="165">
        <v>28</v>
      </c>
      <c r="BR14" s="166">
        <v>30</v>
      </c>
      <c r="BS14" s="167">
        <f>Table10093[[#This Row],[خاص Private الربع الثالث عام2023م Quarter 3-2023]]+Table10093[[#This Row],[عام Public الربع الثالث عام2023م Quarter 3-2023]]</f>
        <v>58</v>
      </c>
      <c r="BT14" s="165">
        <v>32</v>
      </c>
      <c r="BU14" s="166">
        <v>33</v>
      </c>
      <c r="BV14" s="167">
        <f>Table10093[[#This Row],[خاص Private لربع الرابع عام2023م Quarter 4-2023]]+Table10093[[#This Row],[عام Public الربع الرابع عام2023م Quarter 4-2023]]</f>
        <v>65</v>
      </c>
      <c r="BW14" s="167">
        <v>32</v>
      </c>
      <c r="BX14" s="167">
        <v>37</v>
      </c>
      <c r="BY14" s="167">
        <f>Table10093[[#This Row],[عام Public الربع الأول عام2024م Quarter 1-2024]]+Table10093[[#This Row],[خاص Private الربع الأول عام2024م Quarter 1-2024]]</f>
        <v>69</v>
      </c>
      <c r="BZ14" s="167">
        <v>35</v>
      </c>
      <c r="CA14" s="167">
        <v>38</v>
      </c>
      <c r="CB14" s="167">
        <f>Table10093[[#This Row],[عام Public الربع الثاني عام2024م Quarter 2-2024]]+Table10093[[#This Row],[خاص Private الربع الثاني عام2024م Quarter 2-2024]]</f>
        <v>73</v>
      </c>
      <c r="CC14" s="167">
        <v>36</v>
      </c>
      <c r="CD14" s="167">
        <v>40</v>
      </c>
      <c r="CE14" s="167">
        <f>Table10093[[#This Row],[خاص Private الربع الثالث عام2024م Quarter 3-2024]]+Table10093[[#This Row],[عام Public الربع الثالث عام2024م Quarter 3-2024]]</f>
        <v>76</v>
      </c>
    </row>
    <row r="15" spans="1:83" ht="49" customHeight="1" thickBot="1">
      <c r="A15" s="186">
        <v>4</v>
      </c>
      <c r="B15" s="168" t="s">
        <v>84</v>
      </c>
      <c r="C15" s="169">
        <v>31</v>
      </c>
      <c r="D15" s="169">
        <v>2</v>
      </c>
      <c r="E15" s="169">
        <v>33</v>
      </c>
      <c r="F15" s="169">
        <v>31</v>
      </c>
      <c r="G15" s="169">
        <v>3</v>
      </c>
      <c r="H15" s="169">
        <v>34</v>
      </c>
      <c r="I15" s="169">
        <v>30</v>
      </c>
      <c r="J15" s="169">
        <v>5</v>
      </c>
      <c r="K15" s="169">
        <v>35</v>
      </c>
      <c r="L15" s="169">
        <v>30</v>
      </c>
      <c r="M15" s="170">
        <v>4</v>
      </c>
      <c r="N15" s="169">
        <v>34</v>
      </c>
      <c r="O15" s="169">
        <v>30</v>
      </c>
      <c r="P15" s="170">
        <v>4</v>
      </c>
      <c r="Q15" s="171">
        <v>34</v>
      </c>
      <c r="R15" s="169">
        <v>30</v>
      </c>
      <c r="S15" s="170">
        <v>5</v>
      </c>
      <c r="T15" s="171">
        <v>35</v>
      </c>
      <c r="U15" s="169">
        <v>30</v>
      </c>
      <c r="V15" s="170">
        <v>5</v>
      </c>
      <c r="W15" s="167">
        <f t="shared" si="0"/>
        <v>35</v>
      </c>
      <c r="X15" s="169">
        <v>30</v>
      </c>
      <c r="Y15" s="170">
        <v>6</v>
      </c>
      <c r="Z15" s="167">
        <f t="shared" si="1"/>
        <v>36</v>
      </c>
      <c r="AA15" s="165">
        <v>30</v>
      </c>
      <c r="AB15" s="166">
        <v>9</v>
      </c>
      <c r="AC15" s="167">
        <f t="shared" si="2"/>
        <v>39</v>
      </c>
      <c r="AD15" s="165">
        <v>30</v>
      </c>
      <c r="AE15" s="166">
        <v>11</v>
      </c>
      <c r="AF15" s="167">
        <f t="shared" si="3"/>
        <v>41</v>
      </c>
      <c r="AG15" s="165">
        <v>30</v>
      </c>
      <c r="AH15" s="166">
        <v>11</v>
      </c>
      <c r="AI15" s="167">
        <f t="shared" si="4"/>
        <v>41</v>
      </c>
      <c r="AJ15" s="165">
        <v>30</v>
      </c>
      <c r="AK15" s="166">
        <v>13</v>
      </c>
      <c r="AL15" s="167">
        <f t="shared" si="5"/>
        <v>43</v>
      </c>
      <c r="AM15" s="165">
        <v>30</v>
      </c>
      <c r="AN15" s="166">
        <v>14</v>
      </c>
      <c r="AO15" s="167">
        <f t="shared" si="6"/>
        <v>44</v>
      </c>
      <c r="AP15" s="165">
        <v>30</v>
      </c>
      <c r="AQ15" s="166">
        <v>17</v>
      </c>
      <c r="AR15" s="167">
        <f t="shared" si="7"/>
        <v>47</v>
      </c>
      <c r="AS15" s="165">
        <v>30</v>
      </c>
      <c r="AT15" s="166">
        <v>21</v>
      </c>
      <c r="AU15" s="167">
        <f t="shared" si="8"/>
        <v>51</v>
      </c>
      <c r="AV15" s="165">
        <v>31</v>
      </c>
      <c r="AW15" s="166">
        <v>22</v>
      </c>
      <c r="AX15" s="167">
        <f t="shared" si="9"/>
        <v>53</v>
      </c>
      <c r="AY15" s="165">
        <v>31</v>
      </c>
      <c r="AZ15" s="166">
        <v>23</v>
      </c>
      <c r="BA15" s="167">
        <f t="shared" si="10"/>
        <v>54</v>
      </c>
      <c r="BB15" s="165">
        <v>31</v>
      </c>
      <c r="BC15" s="166">
        <v>27</v>
      </c>
      <c r="BD15" s="167">
        <f t="shared" si="11"/>
        <v>58</v>
      </c>
      <c r="BE15" s="165">
        <v>25</v>
      </c>
      <c r="BF15" s="166">
        <v>29</v>
      </c>
      <c r="BG15" s="167">
        <f t="shared" si="12"/>
        <v>54</v>
      </c>
      <c r="BH15" s="167">
        <v>25</v>
      </c>
      <c r="BI15" s="167">
        <v>31</v>
      </c>
      <c r="BJ15" s="167">
        <f t="shared" si="13"/>
        <v>56</v>
      </c>
      <c r="BK15" s="165">
        <v>25</v>
      </c>
      <c r="BL15" s="166">
        <v>33</v>
      </c>
      <c r="BM15" s="167">
        <f t="shared" si="14"/>
        <v>58</v>
      </c>
      <c r="BN15" s="165">
        <v>25</v>
      </c>
      <c r="BO15" s="166">
        <v>35</v>
      </c>
      <c r="BP15" s="167">
        <f>Table10093[[#This Row],[عام Public الربع الثاني عام2023م Quarter 2-2023]]+Table10093[[#This Row],[خاص Private الربع الثاني عام2023م Quarter 2-2023]]</f>
        <v>60</v>
      </c>
      <c r="BQ15" s="165">
        <v>26</v>
      </c>
      <c r="BR15" s="166">
        <v>37</v>
      </c>
      <c r="BS15" s="167">
        <f>Table10093[[#This Row],[خاص Private الربع الثالث عام2023م Quarter 3-2023]]+Table10093[[#This Row],[عام Public الربع الثالث عام2023م Quarter 3-2023]]</f>
        <v>63</v>
      </c>
      <c r="BT15" s="165">
        <v>26</v>
      </c>
      <c r="BU15" s="166">
        <v>38</v>
      </c>
      <c r="BV15" s="167">
        <f>Table10093[[#This Row],[خاص Private لربع الرابع عام2023م Quarter 4-2023]]+Table10093[[#This Row],[عام Public الربع الرابع عام2023م Quarter 4-2023]]</f>
        <v>64</v>
      </c>
      <c r="BW15" s="167">
        <v>26</v>
      </c>
      <c r="BX15" s="167">
        <v>40</v>
      </c>
      <c r="BY15" s="167">
        <f>Table10093[[#This Row],[عام Public الربع الأول عام2024م Quarter 1-2024]]+Table10093[[#This Row],[خاص Private الربع الأول عام2024م Quarter 1-2024]]</f>
        <v>66</v>
      </c>
      <c r="BZ15" s="167">
        <v>26</v>
      </c>
      <c r="CA15" s="167">
        <v>43</v>
      </c>
      <c r="CB15" s="167">
        <f>Table10093[[#This Row],[عام Public الربع الثاني عام2024م Quarter 2-2024]]+Table10093[[#This Row],[خاص Private الربع الثاني عام2024م Quarter 2-2024]]</f>
        <v>69</v>
      </c>
      <c r="CC15" s="167">
        <v>26</v>
      </c>
      <c r="CD15" s="167">
        <v>42</v>
      </c>
      <c r="CE15" s="167">
        <f>Table10093[[#This Row],[خاص Private الربع الثالث عام2024م Quarter 3-2024]]+Table10093[[#This Row],[عام Public الربع الثالث عام2024م Quarter 3-2024]]</f>
        <v>68</v>
      </c>
    </row>
    <row r="16" spans="1:83" ht="49" customHeight="1" thickBot="1">
      <c r="A16" s="186">
        <v>5</v>
      </c>
      <c r="B16" s="168" t="s">
        <v>80</v>
      </c>
      <c r="C16" s="169">
        <v>6</v>
      </c>
      <c r="D16" s="169">
        <v>13</v>
      </c>
      <c r="E16" s="169">
        <v>19</v>
      </c>
      <c r="F16" s="169">
        <v>6</v>
      </c>
      <c r="G16" s="169">
        <v>13</v>
      </c>
      <c r="H16" s="169">
        <v>19</v>
      </c>
      <c r="I16" s="169">
        <v>6</v>
      </c>
      <c r="J16" s="169">
        <v>13</v>
      </c>
      <c r="K16" s="169">
        <v>19</v>
      </c>
      <c r="L16" s="169">
        <v>7</v>
      </c>
      <c r="M16" s="170">
        <v>13</v>
      </c>
      <c r="N16" s="169">
        <v>20</v>
      </c>
      <c r="O16" s="169">
        <v>7</v>
      </c>
      <c r="P16" s="170">
        <v>14</v>
      </c>
      <c r="Q16" s="171">
        <v>21</v>
      </c>
      <c r="R16" s="169">
        <v>7</v>
      </c>
      <c r="S16" s="170">
        <v>14</v>
      </c>
      <c r="T16" s="171">
        <v>21</v>
      </c>
      <c r="U16" s="169">
        <v>9</v>
      </c>
      <c r="V16" s="170">
        <v>14</v>
      </c>
      <c r="W16" s="167">
        <f t="shared" si="0"/>
        <v>23</v>
      </c>
      <c r="X16" s="169">
        <v>9</v>
      </c>
      <c r="Y16" s="170">
        <v>14</v>
      </c>
      <c r="Z16" s="167">
        <f t="shared" si="1"/>
        <v>23</v>
      </c>
      <c r="AA16" s="165">
        <v>11</v>
      </c>
      <c r="AB16" s="166">
        <v>19</v>
      </c>
      <c r="AC16" s="167">
        <f t="shared" si="2"/>
        <v>30</v>
      </c>
      <c r="AD16" s="165">
        <v>11</v>
      </c>
      <c r="AE16" s="166">
        <v>20</v>
      </c>
      <c r="AF16" s="167">
        <f t="shared" si="3"/>
        <v>31</v>
      </c>
      <c r="AG16" s="165">
        <v>11</v>
      </c>
      <c r="AH16" s="166">
        <v>20</v>
      </c>
      <c r="AI16" s="167">
        <f t="shared" si="4"/>
        <v>31</v>
      </c>
      <c r="AJ16" s="165">
        <v>11</v>
      </c>
      <c r="AK16" s="166">
        <v>21</v>
      </c>
      <c r="AL16" s="167">
        <f t="shared" si="5"/>
        <v>32</v>
      </c>
      <c r="AM16" s="165">
        <v>11</v>
      </c>
      <c r="AN16" s="166">
        <v>24</v>
      </c>
      <c r="AO16" s="167">
        <f t="shared" si="6"/>
        <v>35</v>
      </c>
      <c r="AP16" s="165">
        <v>11</v>
      </c>
      <c r="AQ16" s="166">
        <v>23</v>
      </c>
      <c r="AR16" s="167">
        <f t="shared" si="7"/>
        <v>34</v>
      </c>
      <c r="AS16" s="165">
        <v>11</v>
      </c>
      <c r="AT16" s="166">
        <v>25</v>
      </c>
      <c r="AU16" s="167">
        <f t="shared" si="8"/>
        <v>36</v>
      </c>
      <c r="AV16" s="165">
        <v>12</v>
      </c>
      <c r="AW16" s="166">
        <v>26</v>
      </c>
      <c r="AX16" s="167">
        <f t="shared" si="9"/>
        <v>38</v>
      </c>
      <c r="AY16" s="165">
        <v>12</v>
      </c>
      <c r="AZ16" s="166">
        <v>27</v>
      </c>
      <c r="BA16" s="167">
        <f t="shared" si="10"/>
        <v>39</v>
      </c>
      <c r="BB16" s="165">
        <v>12</v>
      </c>
      <c r="BC16" s="166">
        <v>29</v>
      </c>
      <c r="BD16" s="167">
        <f t="shared" si="11"/>
        <v>41</v>
      </c>
      <c r="BE16" s="165">
        <v>11</v>
      </c>
      <c r="BF16" s="166">
        <v>30</v>
      </c>
      <c r="BG16" s="167">
        <f t="shared" si="12"/>
        <v>41</v>
      </c>
      <c r="BH16" s="167">
        <v>12</v>
      </c>
      <c r="BI16" s="167">
        <v>29</v>
      </c>
      <c r="BJ16" s="167">
        <f t="shared" si="13"/>
        <v>41</v>
      </c>
      <c r="BK16" s="165">
        <v>12</v>
      </c>
      <c r="BL16" s="166">
        <v>31</v>
      </c>
      <c r="BM16" s="167">
        <f t="shared" si="14"/>
        <v>43</v>
      </c>
      <c r="BN16" s="165">
        <v>13</v>
      </c>
      <c r="BO16" s="234">
        <v>37</v>
      </c>
      <c r="BP16" s="167">
        <f>Table10093[[#This Row],[عام Public الربع الثاني عام2023م Quarter 2-2023]]+Table10093[[#This Row],[خاص Private الربع الثاني عام2023م Quarter 2-2023]]</f>
        <v>50</v>
      </c>
      <c r="BQ16" s="165">
        <v>14</v>
      </c>
      <c r="BR16" s="234">
        <v>43</v>
      </c>
      <c r="BS16" s="167">
        <f>Table10093[[#This Row],[خاص Private الربع الثالث عام2023م Quarter 3-2023]]+Table10093[[#This Row],[عام Public الربع الثالث عام2023م Quarter 3-2023]]</f>
        <v>57</v>
      </c>
      <c r="BT16" s="165">
        <v>15</v>
      </c>
      <c r="BU16" s="166">
        <v>47</v>
      </c>
      <c r="BV16" s="167">
        <f>Table10093[[#This Row],[خاص Private لربع الرابع عام2023م Quarter 4-2023]]+Table10093[[#This Row],[عام Public الربع الرابع عام2023م Quarter 4-2023]]</f>
        <v>62</v>
      </c>
      <c r="BW16" s="167">
        <v>16</v>
      </c>
      <c r="BX16" s="167">
        <v>51</v>
      </c>
      <c r="BY16" s="167">
        <f>Table10093[[#This Row],[عام Public الربع الأول عام2024م Quarter 1-2024]]+Table10093[[#This Row],[خاص Private الربع الأول عام2024م Quarter 1-2024]]</f>
        <v>67</v>
      </c>
      <c r="BZ16" s="167">
        <v>15</v>
      </c>
      <c r="CA16" s="167">
        <v>52</v>
      </c>
      <c r="CB16" s="167">
        <f>Table10093[[#This Row],[عام Public الربع الثاني عام2024م Quarter 2-2024]]+Table10093[[#This Row],[خاص Private الربع الثاني عام2024م Quarter 2-2024]]</f>
        <v>67</v>
      </c>
      <c r="CC16" s="167">
        <v>15</v>
      </c>
      <c r="CD16" s="167">
        <v>52</v>
      </c>
      <c r="CE16" s="167">
        <f>Table10093[[#This Row],[خاص Private الربع الثالث عام2024م Quarter 3-2024]]+Table10093[[#This Row],[عام Public الربع الثالث عام2024م Quarter 3-2024]]</f>
        <v>67</v>
      </c>
    </row>
    <row r="17" spans="1:83" ht="49" customHeight="1" thickBot="1">
      <c r="A17" s="186">
        <v>6</v>
      </c>
      <c r="B17" s="168" t="s">
        <v>158</v>
      </c>
      <c r="C17" s="169">
        <v>4</v>
      </c>
      <c r="D17" s="169">
        <v>13</v>
      </c>
      <c r="E17" s="169">
        <v>17</v>
      </c>
      <c r="F17" s="169">
        <v>5</v>
      </c>
      <c r="G17" s="169">
        <v>13</v>
      </c>
      <c r="H17" s="169">
        <v>18</v>
      </c>
      <c r="I17" s="169">
        <v>5</v>
      </c>
      <c r="J17" s="169">
        <v>13</v>
      </c>
      <c r="K17" s="169">
        <v>18</v>
      </c>
      <c r="L17" s="169">
        <v>5</v>
      </c>
      <c r="M17" s="171">
        <v>13</v>
      </c>
      <c r="N17" s="169">
        <v>18</v>
      </c>
      <c r="O17" s="169">
        <v>5</v>
      </c>
      <c r="P17" s="171">
        <v>13</v>
      </c>
      <c r="Q17" s="171">
        <v>18</v>
      </c>
      <c r="R17" s="169">
        <v>4</v>
      </c>
      <c r="S17" s="170">
        <v>14</v>
      </c>
      <c r="T17" s="171">
        <v>18</v>
      </c>
      <c r="U17" s="169">
        <v>4</v>
      </c>
      <c r="V17" s="170">
        <v>13</v>
      </c>
      <c r="W17" s="167">
        <f t="shared" si="0"/>
        <v>17</v>
      </c>
      <c r="X17" s="169">
        <v>4</v>
      </c>
      <c r="Y17" s="170">
        <v>12</v>
      </c>
      <c r="Z17" s="167">
        <f t="shared" si="1"/>
        <v>16</v>
      </c>
      <c r="AA17" s="165">
        <v>4</v>
      </c>
      <c r="AB17" s="166">
        <v>14</v>
      </c>
      <c r="AC17" s="167">
        <f t="shared" si="2"/>
        <v>18</v>
      </c>
      <c r="AD17" s="165">
        <v>4</v>
      </c>
      <c r="AE17" s="166">
        <v>14</v>
      </c>
      <c r="AF17" s="167">
        <f t="shared" si="3"/>
        <v>18</v>
      </c>
      <c r="AG17" s="165">
        <v>4</v>
      </c>
      <c r="AH17" s="166">
        <v>14</v>
      </c>
      <c r="AI17" s="167">
        <f t="shared" si="4"/>
        <v>18</v>
      </c>
      <c r="AJ17" s="165">
        <v>5</v>
      </c>
      <c r="AK17" s="166">
        <v>14</v>
      </c>
      <c r="AL17" s="167">
        <f t="shared" si="5"/>
        <v>19</v>
      </c>
      <c r="AM17" s="165">
        <v>4</v>
      </c>
      <c r="AN17" s="166">
        <v>14</v>
      </c>
      <c r="AO17" s="167">
        <f t="shared" si="6"/>
        <v>18</v>
      </c>
      <c r="AP17" s="165">
        <v>4</v>
      </c>
      <c r="AQ17" s="166">
        <v>17</v>
      </c>
      <c r="AR17" s="167">
        <f t="shared" si="7"/>
        <v>21</v>
      </c>
      <c r="AS17" s="165">
        <v>5</v>
      </c>
      <c r="AT17" s="166">
        <v>20</v>
      </c>
      <c r="AU17" s="167">
        <f t="shared" si="8"/>
        <v>25</v>
      </c>
      <c r="AV17" s="165">
        <v>4</v>
      </c>
      <c r="AW17" s="166">
        <v>19</v>
      </c>
      <c r="AX17" s="167">
        <f t="shared" si="9"/>
        <v>23</v>
      </c>
      <c r="AY17" s="165">
        <v>4</v>
      </c>
      <c r="AZ17" s="166">
        <v>26</v>
      </c>
      <c r="BA17" s="167">
        <f t="shared" si="10"/>
        <v>30</v>
      </c>
      <c r="BB17" s="165">
        <v>4</v>
      </c>
      <c r="BC17" s="166">
        <v>28</v>
      </c>
      <c r="BD17" s="167">
        <f t="shared" si="11"/>
        <v>32</v>
      </c>
      <c r="BE17" s="165">
        <v>4</v>
      </c>
      <c r="BF17" s="166">
        <v>35</v>
      </c>
      <c r="BG17" s="167">
        <f t="shared" si="12"/>
        <v>39</v>
      </c>
      <c r="BH17" s="167">
        <v>4</v>
      </c>
      <c r="BI17" s="167">
        <v>35</v>
      </c>
      <c r="BJ17" s="167">
        <f t="shared" si="13"/>
        <v>39</v>
      </c>
      <c r="BK17" s="165">
        <v>4</v>
      </c>
      <c r="BL17" s="166">
        <v>37</v>
      </c>
      <c r="BM17" s="167">
        <f t="shared" si="14"/>
        <v>41</v>
      </c>
      <c r="BN17" s="165">
        <v>4</v>
      </c>
      <c r="BO17" s="166">
        <v>44</v>
      </c>
      <c r="BP17" s="167">
        <f>Table10093[[#This Row],[عام Public الربع الثاني عام2023م Quarter 2-2023]]+Table10093[[#This Row],[خاص Private الربع الثاني عام2023م Quarter 2-2023]]</f>
        <v>48</v>
      </c>
      <c r="BQ17" s="165">
        <v>4</v>
      </c>
      <c r="BR17" s="166">
        <v>45</v>
      </c>
      <c r="BS17" s="167">
        <f>Table10093[[#This Row],[خاص Private الربع الثالث عام2023م Quarter 3-2023]]+Table10093[[#This Row],[عام Public الربع الثالث عام2023م Quarter 3-2023]]</f>
        <v>49</v>
      </c>
      <c r="BT17" s="165">
        <v>4</v>
      </c>
      <c r="BU17" s="166">
        <v>47</v>
      </c>
      <c r="BV17" s="167">
        <f>Table10093[[#This Row],[خاص Private لربع الرابع عام2023م Quarter 4-2023]]+Table10093[[#This Row],[عام Public الربع الرابع عام2023م Quarter 4-2023]]</f>
        <v>51</v>
      </c>
      <c r="BW17" s="167">
        <v>4</v>
      </c>
      <c r="BX17" s="167">
        <v>52</v>
      </c>
      <c r="BY17" s="167">
        <f>Table10093[[#This Row],[عام Public الربع الأول عام2024م Quarter 1-2024]]+Table10093[[#This Row],[خاص Private الربع الأول عام2024م Quarter 1-2024]]</f>
        <v>56</v>
      </c>
      <c r="BZ17" s="167">
        <v>4</v>
      </c>
      <c r="CA17" s="167">
        <v>54</v>
      </c>
      <c r="CB17" s="167">
        <f>Table10093[[#This Row],[عام Public الربع الثاني عام2024م Quarter 2-2024]]+Table10093[[#This Row],[خاص Private الربع الثاني عام2024م Quarter 2-2024]]</f>
        <v>58</v>
      </c>
      <c r="CC17" s="167">
        <v>4</v>
      </c>
      <c r="CD17" s="167">
        <v>53</v>
      </c>
      <c r="CE17" s="167">
        <f>Table10093[[#This Row],[خاص Private الربع الثالث عام2024م Quarter 3-2024]]+Table10093[[#This Row],[عام Public الربع الثالث عام2024م Quarter 3-2024]]</f>
        <v>57</v>
      </c>
    </row>
    <row r="18" spans="1:83" ht="49" customHeight="1" thickBot="1">
      <c r="A18" s="186">
        <v>7</v>
      </c>
      <c r="B18" s="168" t="s">
        <v>89</v>
      </c>
      <c r="C18" s="169">
        <v>15</v>
      </c>
      <c r="D18" s="169">
        <v>0</v>
      </c>
      <c r="E18" s="169">
        <v>15</v>
      </c>
      <c r="F18" s="169">
        <v>15</v>
      </c>
      <c r="G18" s="169">
        <v>0</v>
      </c>
      <c r="H18" s="169">
        <v>15</v>
      </c>
      <c r="I18" s="169">
        <v>15</v>
      </c>
      <c r="J18" s="169">
        <v>0</v>
      </c>
      <c r="K18" s="169">
        <v>15</v>
      </c>
      <c r="L18" s="169">
        <v>7</v>
      </c>
      <c r="M18" s="191">
        <v>0</v>
      </c>
      <c r="N18" s="169">
        <v>7</v>
      </c>
      <c r="O18" s="169">
        <v>7</v>
      </c>
      <c r="P18" s="191">
        <v>0</v>
      </c>
      <c r="Q18" s="171">
        <v>7</v>
      </c>
      <c r="R18" s="169">
        <v>7</v>
      </c>
      <c r="S18" s="170">
        <v>0</v>
      </c>
      <c r="T18" s="171">
        <v>7</v>
      </c>
      <c r="U18" s="169">
        <v>7</v>
      </c>
      <c r="V18" s="170">
        <v>0</v>
      </c>
      <c r="W18" s="167">
        <f t="shared" si="0"/>
        <v>7</v>
      </c>
      <c r="X18" s="169">
        <v>7</v>
      </c>
      <c r="Y18" s="170">
        <v>0</v>
      </c>
      <c r="Z18" s="167">
        <f t="shared" si="1"/>
        <v>7</v>
      </c>
      <c r="AA18" s="165">
        <v>7</v>
      </c>
      <c r="AB18" s="166">
        <v>0</v>
      </c>
      <c r="AC18" s="167">
        <f t="shared" si="2"/>
        <v>7</v>
      </c>
      <c r="AD18" s="165">
        <v>7</v>
      </c>
      <c r="AE18" s="166">
        <v>0</v>
      </c>
      <c r="AF18" s="167">
        <f t="shared" si="3"/>
        <v>7</v>
      </c>
      <c r="AG18" s="165">
        <v>7</v>
      </c>
      <c r="AH18" s="166">
        <v>0</v>
      </c>
      <c r="AI18" s="167">
        <f t="shared" si="4"/>
        <v>7</v>
      </c>
      <c r="AJ18" s="165">
        <v>7</v>
      </c>
      <c r="AK18" s="166">
        <v>0</v>
      </c>
      <c r="AL18" s="167">
        <f t="shared" si="5"/>
        <v>7</v>
      </c>
      <c r="AM18" s="165">
        <v>7</v>
      </c>
      <c r="AN18" s="166">
        <v>0</v>
      </c>
      <c r="AO18" s="167">
        <f t="shared" si="6"/>
        <v>7</v>
      </c>
      <c r="AP18" s="165">
        <v>7</v>
      </c>
      <c r="AQ18" s="166">
        <v>0</v>
      </c>
      <c r="AR18" s="167">
        <f t="shared" si="7"/>
        <v>7</v>
      </c>
      <c r="AS18" s="165">
        <v>7</v>
      </c>
      <c r="AT18" s="166">
        <v>0</v>
      </c>
      <c r="AU18" s="167">
        <f t="shared" si="8"/>
        <v>7</v>
      </c>
      <c r="AV18" s="165">
        <v>7</v>
      </c>
      <c r="AW18" s="166">
        <v>0</v>
      </c>
      <c r="AX18" s="167">
        <f t="shared" si="9"/>
        <v>7</v>
      </c>
      <c r="AY18" s="165">
        <v>7</v>
      </c>
      <c r="AZ18" s="166">
        <v>0</v>
      </c>
      <c r="BA18" s="167">
        <f t="shared" si="10"/>
        <v>7</v>
      </c>
      <c r="BB18" s="165">
        <v>7</v>
      </c>
      <c r="BC18" s="166">
        <v>0</v>
      </c>
      <c r="BD18" s="167">
        <f t="shared" si="11"/>
        <v>7</v>
      </c>
      <c r="BE18" s="165">
        <v>25</v>
      </c>
      <c r="BF18" s="166">
        <v>10</v>
      </c>
      <c r="BG18" s="167">
        <f t="shared" si="12"/>
        <v>35</v>
      </c>
      <c r="BH18" s="167">
        <v>25</v>
      </c>
      <c r="BI18" s="167">
        <v>13</v>
      </c>
      <c r="BJ18" s="167">
        <f t="shared" si="13"/>
        <v>38</v>
      </c>
      <c r="BK18" s="165">
        <v>25</v>
      </c>
      <c r="BL18" s="166">
        <v>17</v>
      </c>
      <c r="BM18" s="167">
        <f t="shared" si="14"/>
        <v>42</v>
      </c>
      <c r="BN18" s="165">
        <v>25</v>
      </c>
      <c r="BO18" s="166">
        <v>17</v>
      </c>
      <c r="BP18" s="167">
        <f>Table10093[[#This Row],[عام Public الربع الثاني عام2023م Quarter 2-2023]]+Table10093[[#This Row],[خاص Private الربع الثاني عام2023م Quarter 2-2023]]</f>
        <v>42</v>
      </c>
      <c r="BQ18" s="165">
        <v>25</v>
      </c>
      <c r="BR18" s="166">
        <v>17</v>
      </c>
      <c r="BS18" s="167">
        <f>Table10093[[#This Row],[خاص Private الربع الثالث عام2023م Quarter 3-2023]]+Table10093[[#This Row],[عام Public الربع الثالث عام2023م Quarter 3-2023]]</f>
        <v>42</v>
      </c>
      <c r="BT18" s="165">
        <v>25</v>
      </c>
      <c r="BU18" s="166">
        <v>19</v>
      </c>
      <c r="BV18" s="167">
        <f>Table10093[[#This Row],[خاص Private لربع الرابع عام2023م Quarter 4-2023]]+Table10093[[#This Row],[عام Public الربع الرابع عام2023م Quarter 4-2023]]</f>
        <v>44</v>
      </c>
      <c r="BW18" s="167">
        <v>25</v>
      </c>
      <c r="BX18" s="167">
        <v>20</v>
      </c>
      <c r="BY18" s="167">
        <f>Table10093[[#This Row],[عام Public الربع الأول عام2024م Quarter 1-2024]]+Table10093[[#This Row],[خاص Private الربع الأول عام2024م Quarter 1-2024]]</f>
        <v>45</v>
      </c>
      <c r="BZ18" s="167">
        <v>25</v>
      </c>
      <c r="CA18" s="167">
        <v>21</v>
      </c>
      <c r="CB18" s="167">
        <f>Table10093[[#This Row],[عام Public الربع الثاني عام2024م Quarter 2-2024]]+Table10093[[#This Row],[خاص Private الربع الثاني عام2024م Quarter 2-2024]]</f>
        <v>46</v>
      </c>
      <c r="CC18" s="167">
        <v>25</v>
      </c>
      <c r="CD18" s="167">
        <v>23</v>
      </c>
      <c r="CE18" s="167">
        <f>Table10093[[#This Row],[خاص Private الربع الثالث عام2024م Quarter 3-2024]]+Table10093[[#This Row],[عام Public الربع الثالث عام2024م Quarter 3-2024]]</f>
        <v>48</v>
      </c>
    </row>
    <row r="19" spans="1:83" ht="49" customHeight="1" thickBot="1">
      <c r="A19" s="186">
        <v>8</v>
      </c>
      <c r="B19" s="168" t="s">
        <v>97</v>
      </c>
      <c r="C19" s="169">
        <v>13</v>
      </c>
      <c r="D19" s="169">
        <v>1</v>
      </c>
      <c r="E19" s="169">
        <v>14</v>
      </c>
      <c r="F19" s="169">
        <v>13</v>
      </c>
      <c r="G19" s="169">
        <v>1</v>
      </c>
      <c r="H19" s="169">
        <v>14</v>
      </c>
      <c r="I19" s="169">
        <v>13</v>
      </c>
      <c r="J19" s="169">
        <v>1</v>
      </c>
      <c r="K19" s="169">
        <v>14</v>
      </c>
      <c r="L19" s="169">
        <v>13</v>
      </c>
      <c r="M19" s="170">
        <v>1</v>
      </c>
      <c r="N19" s="169">
        <v>14</v>
      </c>
      <c r="O19" s="169">
        <v>14</v>
      </c>
      <c r="P19" s="170">
        <v>1</v>
      </c>
      <c r="Q19" s="171">
        <v>15</v>
      </c>
      <c r="R19" s="169">
        <v>14</v>
      </c>
      <c r="S19" s="170">
        <v>1</v>
      </c>
      <c r="T19" s="171">
        <v>15</v>
      </c>
      <c r="U19" s="169">
        <v>14</v>
      </c>
      <c r="V19" s="170">
        <v>1</v>
      </c>
      <c r="W19" s="167">
        <f t="shared" si="0"/>
        <v>15</v>
      </c>
      <c r="X19" s="169">
        <v>14</v>
      </c>
      <c r="Y19" s="170">
        <v>2</v>
      </c>
      <c r="Z19" s="167">
        <f t="shared" si="1"/>
        <v>16</v>
      </c>
      <c r="AA19" s="165">
        <v>14</v>
      </c>
      <c r="AB19" s="166">
        <v>2</v>
      </c>
      <c r="AC19" s="167">
        <f t="shared" si="2"/>
        <v>16</v>
      </c>
      <c r="AD19" s="165">
        <v>14</v>
      </c>
      <c r="AE19" s="166">
        <v>2</v>
      </c>
      <c r="AF19" s="167">
        <f t="shared" si="3"/>
        <v>16</v>
      </c>
      <c r="AG19" s="165">
        <v>15</v>
      </c>
      <c r="AH19" s="166">
        <v>2</v>
      </c>
      <c r="AI19" s="167">
        <f t="shared" si="4"/>
        <v>17</v>
      </c>
      <c r="AJ19" s="165">
        <v>15</v>
      </c>
      <c r="AK19" s="166">
        <v>2</v>
      </c>
      <c r="AL19" s="167">
        <f t="shared" si="5"/>
        <v>17</v>
      </c>
      <c r="AM19" s="165">
        <v>14</v>
      </c>
      <c r="AN19" s="166">
        <v>2</v>
      </c>
      <c r="AO19" s="167">
        <f t="shared" si="6"/>
        <v>16</v>
      </c>
      <c r="AP19" s="165">
        <v>14</v>
      </c>
      <c r="AQ19" s="166">
        <v>2</v>
      </c>
      <c r="AR19" s="167">
        <f t="shared" si="7"/>
        <v>16</v>
      </c>
      <c r="AS19" s="165">
        <v>14</v>
      </c>
      <c r="AT19" s="166">
        <v>3</v>
      </c>
      <c r="AU19" s="167">
        <f t="shared" si="8"/>
        <v>17</v>
      </c>
      <c r="AV19" s="165">
        <v>14</v>
      </c>
      <c r="AW19" s="167">
        <v>2</v>
      </c>
      <c r="AX19" s="167">
        <f t="shared" si="9"/>
        <v>16</v>
      </c>
      <c r="AY19" s="165">
        <v>14</v>
      </c>
      <c r="AZ19" s="167">
        <v>5</v>
      </c>
      <c r="BA19" s="167">
        <f t="shared" si="10"/>
        <v>19</v>
      </c>
      <c r="BB19" s="165">
        <v>13</v>
      </c>
      <c r="BC19" s="167">
        <v>5</v>
      </c>
      <c r="BD19" s="167">
        <f t="shared" si="11"/>
        <v>18</v>
      </c>
      <c r="BE19" s="165">
        <v>13</v>
      </c>
      <c r="BF19" s="167">
        <v>9</v>
      </c>
      <c r="BG19" s="167">
        <f t="shared" si="12"/>
        <v>22</v>
      </c>
      <c r="BH19" s="167">
        <v>13</v>
      </c>
      <c r="BI19" s="167">
        <v>13</v>
      </c>
      <c r="BJ19" s="167">
        <f t="shared" si="13"/>
        <v>26</v>
      </c>
      <c r="BK19" s="165">
        <v>13</v>
      </c>
      <c r="BL19" s="166">
        <v>18</v>
      </c>
      <c r="BM19" s="167">
        <f t="shared" si="14"/>
        <v>31</v>
      </c>
      <c r="BN19" s="165">
        <v>13</v>
      </c>
      <c r="BO19" s="166">
        <v>19</v>
      </c>
      <c r="BP19" s="167">
        <f>Table10093[[#This Row],[عام Public الربع الثاني عام2023م Quarter 2-2023]]+Table10093[[#This Row],[خاص Private الربع الثاني عام2023م Quarter 2-2023]]</f>
        <v>32</v>
      </c>
      <c r="BQ19" s="165">
        <v>13</v>
      </c>
      <c r="BR19" s="166">
        <v>21</v>
      </c>
      <c r="BS19" s="167">
        <f>Table10093[[#This Row],[خاص Private الربع الثالث عام2023م Quarter 3-2023]]+Table10093[[#This Row],[عام Public الربع الثالث عام2023م Quarter 3-2023]]</f>
        <v>34</v>
      </c>
      <c r="BT19" s="165">
        <v>13</v>
      </c>
      <c r="BU19" s="166">
        <v>22</v>
      </c>
      <c r="BV19" s="167">
        <f>Table10093[[#This Row],[خاص Private لربع الرابع عام2023م Quarter 4-2023]]+Table10093[[#This Row],[عام Public الربع الرابع عام2023م Quarter 4-2023]]</f>
        <v>35</v>
      </c>
      <c r="BW19" s="167">
        <v>13</v>
      </c>
      <c r="BX19" s="167">
        <v>24</v>
      </c>
      <c r="BY19" s="167">
        <f>Table10093[[#This Row],[عام Public الربع الأول عام2024م Quarter 1-2024]]+Table10093[[#This Row],[خاص Private الربع الأول عام2024م Quarter 1-2024]]</f>
        <v>37</v>
      </c>
      <c r="BZ19" s="167">
        <v>13</v>
      </c>
      <c r="CA19" s="167">
        <v>30</v>
      </c>
      <c r="CB19" s="167">
        <f>Table10093[[#This Row],[عام Public الربع الثاني عام2024م Quarter 2-2024]]+Table10093[[#This Row],[خاص Private الربع الثاني عام2024م Quarter 2-2024]]</f>
        <v>43</v>
      </c>
      <c r="CC19" s="167">
        <v>13</v>
      </c>
      <c r="CD19" s="167">
        <v>34</v>
      </c>
      <c r="CE19" s="167">
        <f>Table10093[[#This Row],[خاص Private الربع الثالث عام2024م Quarter 3-2024]]+Table10093[[#This Row],[عام Public الربع الثالث عام2024م Quarter 3-2024]]</f>
        <v>47</v>
      </c>
    </row>
    <row r="20" spans="1:83" ht="49" customHeight="1" thickBot="1">
      <c r="A20" s="186">
        <v>9</v>
      </c>
      <c r="B20" s="168" t="s">
        <v>85</v>
      </c>
      <c r="C20" s="169">
        <v>7</v>
      </c>
      <c r="D20" s="169">
        <v>6</v>
      </c>
      <c r="E20" s="169">
        <v>13</v>
      </c>
      <c r="F20" s="169">
        <v>8</v>
      </c>
      <c r="G20" s="169">
        <v>6</v>
      </c>
      <c r="H20" s="169">
        <v>14</v>
      </c>
      <c r="I20" s="169">
        <v>8</v>
      </c>
      <c r="J20" s="169">
        <v>5</v>
      </c>
      <c r="K20" s="169">
        <v>13</v>
      </c>
      <c r="L20" s="169">
        <v>8</v>
      </c>
      <c r="M20" s="180">
        <v>5</v>
      </c>
      <c r="N20" s="169">
        <v>13</v>
      </c>
      <c r="O20" s="169">
        <v>9</v>
      </c>
      <c r="P20" s="180">
        <v>5</v>
      </c>
      <c r="Q20" s="169">
        <v>14</v>
      </c>
      <c r="R20" s="169">
        <v>9</v>
      </c>
      <c r="S20" s="180">
        <v>7</v>
      </c>
      <c r="T20" s="169">
        <v>16</v>
      </c>
      <c r="U20" s="169">
        <v>9</v>
      </c>
      <c r="V20" s="180">
        <v>7</v>
      </c>
      <c r="W20" s="167">
        <f t="shared" si="0"/>
        <v>16</v>
      </c>
      <c r="X20" s="169">
        <v>10</v>
      </c>
      <c r="Y20" s="180">
        <v>7</v>
      </c>
      <c r="Z20" s="165">
        <f t="shared" si="1"/>
        <v>17</v>
      </c>
      <c r="AA20" s="165">
        <v>11</v>
      </c>
      <c r="AB20" s="174">
        <v>12</v>
      </c>
      <c r="AC20" s="165">
        <f t="shared" si="2"/>
        <v>23</v>
      </c>
      <c r="AD20" s="165">
        <v>12</v>
      </c>
      <c r="AE20" s="174">
        <v>12</v>
      </c>
      <c r="AF20" s="165">
        <f t="shared" si="3"/>
        <v>24</v>
      </c>
      <c r="AG20" s="165">
        <v>12</v>
      </c>
      <c r="AH20" s="174">
        <v>9</v>
      </c>
      <c r="AI20" s="167">
        <f t="shared" si="4"/>
        <v>21</v>
      </c>
      <c r="AJ20" s="165">
        <v>12</v>
      </c>
      <c r="AK20" s="174">
        <v>10</v>
      </c>
      <c r="AL20" s="167">
        <f t="shared" si="5"/>
        <v>22</v>
      </c>
      <c r="AM20" s="165">
        <v>10</v>
      </c>
      <c r="AN20" s="174">
        <v>8</v>
      </c>
      <c r="AO20" s="167">
        <f t="shared" si="6"/>
        <v>18</v>
      </c>
      <c r="AP20" s="165">
        <v>11</v>
      </c>
      <c r="AQ20" s="174">
        <v>8</v>
      </c>
      <c r="AR20" s="167">
        <f t="shared" si="7"/>
        <v>19</v>
      </c>
      <c r="AS20" s="165">
        <v>11</v>
      </c>
      <c r="AT20" s="174">
        <v>8</v>
      </c>
      <c r="AU20" s="167">
        <f t="shared" si="8"/>
        <v>19</v>
      </c>
      <c r="AV20" s="165">
        <v>11</v>
      </c>
      <c r="AW20" s="174">
        <v>10</v>
      </c>
      <c r="AX20" s="167">
        <f t="shared" si="9"/>
        <v>21</v>
      </c>
      <c r="AY20" s="165">
        <v>11</v>
      </c>
      <c r="AZ20" s="166">
        <v>13</v>
      </c>
      <c r="BA20" s="167">
        <f t="shared" si="10"/>
        <v>24</v>
      </c>
      <c r="BB20" s="165">
        <v>12</v>
      </c>
      <c r="BC20" s="174">
        <v>15</v>
      </c>
      <c r="BD20" s="167">
        <f t="shared" si="11"/>
        <v>27</v>
      </c>
      <c r="BE20" s="173">
        <v>14</v>
      </c>
      <c r="BF20" s="357">
        <v>16</v>
      </c>
      <c r="BG20" s="167">
        <f t="shared" si="12"/>
        <v>30</v>
      </c>
      <c r="BH20" s="167">
        <v>14</v>
      </c>
      <c r="BI20" s="167">
        <v>16</v>
      </c>
      <c r="BJ20" s="167">
        <f t="shared" si="13"/>
        <v>30</v>
      </c>
      <c r="BK20" s="165">
        <v>16</v>
      </c>
      <c r="BL20" s="166">
        <v>16</v>
      </c>
      <c r="BM20" s="167">
        <f t="shared" si="14"/>
        <v>32</v>
      </c>
      <c r="BN20" s="165">
        <v>16</v>
      </c>
      <c r="BO20" s="166">
        <v>17</v>
      </c>
      <c r="BP20" s="167">
        <f>Table10093[[#This Row],[عام Public الربع الثاني عام2023م Quarter 2-2023]]+Table10093[[#This Row],[خاص Private الربع الثاني عام2023م Quarter 2-2023]]</f>
        <v>33</v>
      </c>
      <c r="BQ20" s="165">
        <v>16</v>
      </c>
      <c r="BR20" s="166">
        <v>21</v>
      </c>
      <c r="BS20" s="167">
        <f>Table10093[[#This Row],[خاص Private الربع الثالث عام2023م Quarter 3-2023]]+Table10093[[#This Row],[عام Public الربع الثالث عام2023م Quarter 3-2023]]</f>
        <v>37</v>
      </c>
      <c r="BT20" s="165">
        <v>17</v>
      </c>
      <c r="BU20" s="166">
        <v>23</v>
      </c>
      <c r="BV20" s="167">
        <f>Table10093[[#This Row],[خاص Private لربع الرابع عام2023م Quarter 4-2023]]+Table10093[[#This Row],[عام Public الربع الرابع عام2023م Quarter 4-2023]]</f>
        <v>40</v>
      </c>
      <c r="BW20" s="167">
        <v>17</v>
      </c>
      <c r="BX20" s="167">
        <v>24</v>
      </c>
      <c r="BY20" s="167">
        <f>Table10093[[#This Row],[عام Public الربع الأول عام2024م Quarter 1-2024]]+Table10093[[#This Row],[خاص Private الربع الأول عام2024م Quarter 1-2024]]</f>
        <v>41</v>
      </c>
      <c r="BZ20" s="167">
        <v>18</v>
      </c>
      <c r="CA20" s="167">
        <v>23</v>
      </c>
      <c r="CB20" s="167">
        <f>Table10093[[#This Row],[عام Public الربع الثاني عام2024م Quarter 2-2024]]+Table10093[[#This Row],[خاص Private الربع الثاني عام2024م Quarter 2-2024]]</f>
        <v>41</v>
      </c>
      <c r="CC20" s="167">
        <v>19</v>
      </c>
      <c r="CD20" s="167">
        <v>24</v>
      </c>
      <c r="CE20" s="167">
        <f>Table10093[[#This Row],[خاص Private الربع الثالث عام2024م Quarter 3-2024]]+Table10093[[#This Row],[عام Public الربع الثالث عام2024م Quarter 3-2024]]</f>
        <v>43</v>
      </c>
    </row>
    <row r="21" spans="1:83" ht="49" customHeight="1" thickBot="1">
      <c r="A21" s="186">
        <v>10</v>
      </c>
      <c r="B21" s="168" t="s">
        <v>506</v>
      </c>
      <c r="C21" s="169">
        <v>10</v>
      </c>
      <c r="D21" s="169">
        <v>3</v>
      </c>
      <c r="E21" s="169">
        <v>13</v>
      </c>
      <c r="F21" s="169">
        <v>9</v>
      </c>
      <c r="G21" s="169">
        <v>3</v>
      </c>
      <c r="H21" s="169">
        <v>12</v>
      </c>
      <c r="I21" s="169">
        <v>8</v>
      </c>
      <c r="J21" s="169">
        <v>2</v>
      </c>
      <c r="K21" s="169">
        <v>10</v>
      </c>
      <c r="L21" s="169">
        <v>8</v>
      </c>
      <c r="M21" s="170">
        <v>2</v>
      </c>
      <c r="N21" s="169">
        <v>10</v>
      </c>
      <c r="O21" s="169">
        <v>8</v>
      </c>
      <c r="P21" s="170">
        <v>2</v>
      </c>
      <c r="Q21" s="171">
        <v>10</v>
      </c>
      <c r="R21" s="169">
        <v>8</v>
      </c>
      <c r="S21" s="170">
        <v>2</v>
      </c>
      <c r="T21" s="171">
        <v>10</v>
      </c>
      <c r="U21" s="169">
        <v>8</v>
      </c>
      <c r="V21" s="170">
        <v>2</v>
      </c>
      <c r="W21" s="167">
        <f t="shared" si="0"/>
        <v>10</v>
      </c>
      <c r="X21" s="169">
        <v>8</v>
      </c>
      <c r="Y21" s="170">
        <v>2</v>
      </c>
      <c r="Z21" s="167">
        <f t="shared" si="1"/>
        <v>10</v>
      </c>
      <c r="AA21" s="165">
        <v>9</v>
      </c>
      <c r="AB21" s="166">
        <v>2</v>
      </c>
      <c r="AC21" s="167">
        <f t="shared" si="2"/>
        <v>11</v>
      </c>
      <c r="AD21" s="165">
        <v>9</v>
      </c>
      <c r="AE21" s="166">
        <v>2</v>
      </c>
      <c r="AF21" s="167">
        <f t="shared" si="3"/>
        <v>11</v>
      </c>
      <c r="AG21" s="165">
        <v>9</v>
      </c>
      <c r="AH21" s="166">
        <v>2</v>
      </c>
      <c r="AI21" s="167">
        <f t="shared" si="4"/>
        <v>11</v>
      </c>
      <c r="AJ21" s="165">
        <v>9</v>
      </c>
      <c r="AK21" s="166">
        <v>3</v>
      </c>
      <c r="AL21" s="167">
        <f t="shared" si="5"/>
        <v>12</v>
      </c>
      <c r="AM21" s="165">
        <v>9</v>
      </c>
      <c r="AN21" s="166">
        <v>3</v>
      </c>
      <c r="AO21" s="167">
        <f t="shared" si="6"/>
        <v>12</v>
      </c>
      <c r="AP21" s="165">
        <v>9</v>
      </c>
      <c r="AQ21" s="166">
        <v>3</v>
      </c>
      <c r="AR21" s="167">
        <f t="shared" si="7"/>
        <v>12</v>
      </c>
      <c r="AS21" s="165">
        <v>9</v>
      </c>
      <c r="AT21" s="166">
        <v>3</v>
      </c>
      <c r="AU21" s="167">
        <f t="shared" si="8"/>
        <v>12</v>
      </c>
      <c r="AV21" s="165">
        <v>9</v>
      </c>
      <c r="AW21" s="166">
        <v>4</v>
      </c>
      <c r="AX21" s="167">
        <f t="shared" si="9"/>
        <v>13</v>
      </c>
      <c r="AY21" s="165">
        <v>9</v>
      </c>
      <c r="AZ21" s="166">
        <v>4</v>
      </c>
      <c r="BA21" s="167">
        <f t="shared" si="10"/>
        <v>13</v>
      </c>
      <c r="BB21" s="175">
        <v>8</v>
      </c>
      <c r="BC21" s="176">
        <v>4</v>
      </c>
      <c r="BD21" s="167">
        <f t="shared" si="11"/>
        <v>12</v>
      </c>
      <c r="BE21" s="175">
        <v>8</v>
      </c>
      <c r="BF21" s="176">
        <v>9</v>
      </c>
      <c r="BG21" s="167">
        <f t="shared" si="12"/>
        <v>17</v>
      </c>
      <c r="BH21" s="167">
        <v>8</v>
      </c>
      <c r="BI21" s="167">
        <v>9</v>
      </c>
      <c r="BJ21" s="167">
        <f t="shared" si="13"/>
        <v>17</v>
      </c>
      <c r="BK21" s="165">
        <v>9</v>
      </c>
      <c r="BL21" s="166">
        <v>17</v>
      </c>
      <c r="BM21" s="167">
        <f t="shared" si="14"/>
        <v>26</v>
      </c>
      <c r="BN21" s="165">
        <v>11</v>
      </c>
      <c r="BO21" s="167">
        <v>17</v>
      </c>
      <c r="BP21" s="167">
        <f>Table10093[[#This Row],[عام Public الربع الثاني عام2023م Quarter 2-2023]]+Table10093[[#This Row],[خاص Private الربع الثاني عام2023م Quarter 2-2023]]</f>
        <v>28</v>
      </c>
      <c r="BQ21" s="165">
        <v>12</v>
      </c>
      <c r="BR21" s="167">
        <v>19</v>
      </c>
      <c r="BS21" s="167">
        <f>Table10093[[#This Row],[خاص Private الربع الثالث عام2023م Quarter 3-2023]]+Table10093[[#This Row],[عام Public الربع الثالث عام2023م Quarter 3-2023]]</f>
        <v>31</v>
      </c>
      <c r="BT21" s="165">
        <v>12</v>
      </c>
      <c r="BU21" s="166">
        <v>19</v>
      </c>
      <c r="BV21" s="167">
        <f>Table10093[[#This Row],[خاص Private لربع الرابع عام2023م Quarter 4-2023]]+Table10093[[#This Row],[عام Public الربع الرابع عام2023م Quarter 4-2023]]</f>
        <v>31</v>
      </c>
      <c r="BW21" s="167">
        <v>12</v>
      </c>
      <c r="BX21" s="167">
        <v>23</v>
      </c>
      <c r="BY21" s="167">
        <f>Table10093[[#This Row],[عام Public الربع الأول عام2024م Quarter 1-2024]]+Table10093[[#This Row],[خاص Private الربع الأول عام2024م Quarter 1-2024]]</f>
        <v>35</v>
      </c>
      <c r="BZ21" s="167">
        <v>12</v>
      </c>
      <c r="CA21" s="167">
        <v>26</v>
      </c>
      <c r="CB21" s="167">
        <f>Table10093[[#This Row],[عام Public الربع الثاني عام2024م Quarter 2-2024]]+Table10093[[#This Row],[خاص Private الربع الثاني عام2024م Quarter 2-2024]]</f>
        <v>38</v>
      </c>
      <c r="CC21" s="167">
        <v>12</v>
      </c>
      <c r="CD21" s="167">
        <v>31</v>
      </c>
      <c r="CE21" s="167">
        <f>Table10093[[#This Row],[خاص Private الربع الثالث عام2024م Quarter 3-2024]]+Table10093[[#This Row],[عام Public الربع الثالث عام2024م Quarter 3-2024]]</f>
        <v>43</v>
      </c>
    </row>
    <row r="22" spans="1:83" ht="49" customHeight="1" thickBot="1">
      <c r="A22" s="186">
        <v>11</v>
      </c>
      <c r="B22" s="168" t="s">
        <v>157</v>
      </c>
      <c r="C22" s="169">
        <v>1</v>
      </c>
      <c r="D22" s="169">
        <v>10</v>
      </c>
      <c r="E22" s="169">
        <v>11</v>
      </c>
      <c r="F22" s="169">
        <v>1</v>
      </c>
      <c r="G22" s="169">
        <v>10</v>
      </c>
      <c r="H22" s="169">
        <v>11</v>
      </c>
      <c r="I22" s="169">
        <v>1</v>
      </c>
      <c r="J22" s="169">
        <v>9</v>
      </c>
      <c r="K22" s="169">
        <v>10</v>
      </c>
      <c r="L22" s="169">
        <v>1</v>
      </c>
      <c r="M22" s="170">
        <v>10</v>
      </c>
      <c r="N22" s="169">
        <v>11</v>
      </c>
      <c r="O22" s="169">
        <v>1</v>
      </c>
      <c r="P22" s="170">
        <v>4</v>
      </c>
      <c r="Q22" s="171">
        <v>5</v>
      </c>
      <c r="R22" s="169">
        <v>2</v>
      </c>
      <c r="S22" s="170">
        <v>3</v>
      </c>
      <c r="T22" s="171">
        <v>5</v>
      </c>
      <c r="U22" s="169">
        <v>2</v>
      </c>
      <c r="V22" s="170">
        <v>4</v>
      </c>
      <c r="W22" s="167">
        <f t="shared" si="0"/>
        <v>6</v>
      </c>
      <c r="X22" s="169">
        <v>2</v>
      </c>
      <c r="Y22" s="170">
        <v>7</v>
      </c>
      <c r="Z22" s="167">
        <f t="shared" si="1"/>
        <v>9</v>
      </c>
      <c r="AA22" s="165">
        <v>2</v>
      </c>
      <c r="AB22" s="166">
        <v>14</v>
      </c>
      <c r="AC22" s="167">
        <f t="shared" si="2"/>
        <v>16</v>
      </c>
      <c r="AD22" s="165">
        <v>2</v>
      </c>
      <c r="AE22" s="166">
        <v>14</v>
      </c>
      <c r="AF22" s="167">
        <f t="shared" si="3"/>
        <v>16</v>
      </c>
      <c r="AG22" s="165">
        <v>2</v>
      </c>
      <c r="AH22" s="166">
        <v>16</v>
      </c>
      <c r="AI22" s="167">
        <f t="shared" si="4"/>
        <v>18</v>
      </c>
      <c r="AJ22" s="165">
        <v>2</v>
      </c>
      <c r="AK22" s="166">
        <v>17</v>
      </c>
      <c r="AL22" s="167">
        <f t="shared" si="5"/>
        <v>19</v>
      </c>
      <c r="AM22" s="165">
        <v>2</v>
      </c>
      <c r="AN22" s="166">
        <v>21</v>
      </c>
      <c r="AO22" s="167">
        <f t="shared" si="6"/>
        <v>23</v>
      </c>
      <c r="AP22" s="165">
        <v>2</v>
      </c>
      <c r="AQ22" s="166">
        <v>21</v>
      </c>
      <c r="AR22" s="167">
        <f t="shared" si="7"/>
        <v>23</v>
      </c>
      <c r="AS22" s="165">
        <v>2</v>
      </c>
      <c r="AT22" s="166">
        <v>14</v>
      </c>
      <c r="AU22" s="167">
        <f t="shared" si="8"/>
        <v>16</v>
      </c>
      <c r="AV22" s="165">
        <v>2</v>
      </c>
      <c r="AW22" s="166">
        <v>13</v>
      </c>
      <c r="AX22" s="167">
        <f t="shared" si="9"/>
        <v>15</v>
      </c>
      <c r="AY22" s="165">
        <v>2</v>
      </c>
      <c r="AZ22" s="167">
        <v>16</v>
      </c>
      <c r="BA22" s="167">
        <f t="shared" si="10"/>
        <v>18</v>
      </c>
      <c r="BB22" s="175">
        <v>2</v>
      </c>
      <c r="BC22" s="175">
        <v>17</v>
      </c>
      <c r="BD22" s="167">
        <f t="shared" si="11"/>
        <v>19</v>
      </c>
      <c r="BE22" s="175">
        <v>2</v>
      </c>
      <c r="BF22" s="175">
        <v>21</v>
      </c>
      <c r="BG22" s="167">
        <f t="shared" si="12"/>
        <v>23</v>
      </c>
      <c r="BH22" s="167">
        <v>2</v>
      </c>
      <c r="BI22" s="167">
        <v>24</v>
      </c>
      <c r="BJ22" s="167">
        <f t="shared" si="13"/>
        <v>26</v>
      </c>
      <c r="BK22" s="165">
        <v>2</v>
      </c>
      <c r="BL22" s="166">
        <v>29</v>
      </c>
      <c r="BM22" s="167">
        <f t="shared" si="14"/>
        <v>31</v>
      </c>
      <c r="BN22" s="165">
        <v>2</v>
      </c>
      <c r="BO22" s="166">
        <v>30</v>
      </c>
      <c r="BP22" s="167">
        <f>Table10093[[#This Row],[عام Public الربع الثاني عام2023م Quarter 2-2023]]+Table10093[[#This Row],[خاص Private الربع الثاني عام2023م Quarter 2-2023]]</f>
        <v>32</v>
      </c>
      <c r="BQ22" s="165">
        <v>2</v>
      </c>
      <c r="BR22" s="166">
        <v>32</v>
      </c>
      <c r="BS22" s="167">
        <f>Table10093[[#This Row],[خاص Private الربع الثالث عام2023م Quarter 3-2023]]+Table10093[[#This Row],[عام Public الربع الثالث عام2023م Quarter 3-2023]]</f>
        <v>34</v>
      </c>
      <c r="BT22" s="165">
        <v>2</v>
      </c>
      <c r="BU22" s="166">
        <v>34</v>
      </c>
      <c r="BV22" s="167">
        <f>Table10093[[#This Row],[خاص Private لربع الرابع عام2023م Quarter 4-2023]]+Table10093[[#This Row],[عام Public الربع الرابع عام2023م Quarter 4-2023]]</f>
        <v>36</v>
      </c>
      <c r="BW22" s="167">
        <v>2</v>
      </c>
      <c r="BX22" s="167">
        <v>37</v>
      </c>
      <c r="BY22" s="167">
        <f>Table10093[[#This Row],[عام Public الربع الأول عام2024م Quarter 1-2024]]+Table10093[[#This Row],[خاص Private الربع الأول عام2024م Quarter 1-2024]]</f>
        <v>39</v>
      </c>
      <c r="BZ22" s="167">
        <v>2</v>
      </c>
      <c r="CA22" s="167">
        <v>37</v>
      </c>
      <c r="CB22" s="167">
        <f>Table10093[[#This Row],[عام Public الربع الثاني عام2024م Quarter 2-2024]]+Table10093[[#This Row],[خاص Private الربع الثاني عام2024م Quarter 2-2024]]</f>
        <v>39</v>
      </c>
      <c r="CC22" s="167">
        <v>2</v>
      </c>
      <c r="CD22" s="167">
        <v>40</v>
      </c>
      <c r="CE22" s="167">
        <f>Table10093[[#This Row],[خاص Private الربع الثالث عام2024م Quarter 3-2024]]+Table10093[[#This Row],[عام Public الربع الثالث عام2024م Quarter 3-2024]]</f>
        <v>42</v>
      </c>
    </row>
    <row r="23" spans="1:83" ht="49" customHeight="1" thickBot="1">
      <c r="A23" s="186">
        <v>12</v>
      </c>
      <c r="B23" s="168" t="s">
        <v>102</v>
      </c>
      <c r="C23" s="169">
        <v>2</v>
      </c>
      <c r="D23" s="169">
        <v>2</v>
      </c>
      <c r="E23" s="169">
        <v>4</v>
      </c>
      <c r="F23" s="169">
        <v>2</v>
      </c>
      <c r="G23" s="169">
        <v>3</v>
      </c>
      <c r="H23" s="169">
        <v>5</v>
      </c>
      <c r="I23" s="169">
        <v>2</v>
      </c>
      <c r="J23" s="169">
        <v>3</v>
      </c>
      <c r="K23" s="169">
        <v>5</v>
      </c>
      <c r="L23" s="169">
        <v>2</v>
      </c>
      <c r="M23" s="170">
        <v>5</v>
      </c>
      <c r="N23" s="169">
        <v>7</v>
      </c>
      <c r="O23" s="169">
        <v>2</v>
      </c>
      <c r="P23" s="170">
        <v>5</v>
      </c>
      <c r="Q23" s="171">
        <v>7</v>
      </c>
      <c r="R23" s="169">
        <v>2</v>
      </c>
      <c r="S23" s="170">
        <v>6</v>
      </c>
      <c r="T23" s="171">
        <v>8</v>
      </c>
      <c r="U23" s="169">
        <v>2</v>
      </c>
      <c r="V23" s="170">
        <v>6</v>
      </c>
      <c r="W23" s="167">
        <f t="shared" si="0"/>
        <v>8</v>
      </c>
      <c r="X23" s="169">
        <v>3</v>
      </c>
      <c r="Y23" s="170">
        <v>8</v>
      </c>
      <c r="Z23" s="167">
        <f t="shared" si="1"/>
        <v>11</v>
      </c>
      <c r="AA23" s="165">
        <v>3</v>
      </c>
      <c r="AB23" s="166">
        <v>11</v>
      </c>
      <c r="AC23" s="167">
        <f t="shared" si="2"/>
        <v>14</v>
      </c>
      <c r="AD23" s="165">
        <v>3</v>
      </c>
      <c r="AE23" s="166">
        <v>11</v>
      </c>
      <c r="AF23" s="167">
        <f t="shared" si="3"/>
        <v>14</v>
      </c>
      <c r="AG23" s="165">
        <v>3</v>
      </c>
      <c r="AH23" s="166">
        <v>13</v>
      </c>
      <c r="AI23" s="167">
        <f t="shared" si="4"/>
        <v>16</v>
      </c>
      <c r="AJ23" s="165">
        <v>3</v>
      </c>
      <c r="AK23" s="166">
        <v>14</v>
      </c>
      <c r="AL23" s="167">
        <f t="shared" si="5"/>
        <v>17</v>
      </c>
      <c r="AM23" s="165">
        <v>3</v>
      </c>
      <c r="AN23" s="166">
        <v>18</v>
      </c>
      <c r="AO23" s="167">
        <f t="shared" si="6"/>
        <v>21</v>
      </c>
      <c r="AP23" s="165">
        <v>3</v>
      </c>
      <c r="AQ23" s="166">
        <v>18</v>
      </c>
      <c r="AR23" s="167">
        <f t="shared" si="7"/>
        <v>21</v>
      </c>
      <c r="AS23" s="165">
        <v>3</v>
      </c>
      <c r="AT23" s="166">
        <v>18</v>
      </c>
      <c r="AU23" s="167">
        <f t="shared" si="8"/>
        <v>21</v>
      </c>
      <c r="AV23" s="165">
        <v>3</v>
      </c>
      <c r="AW23" s="166">
        <v>18</v>
      </c>
      <c r="AX23" s="167">
        <f t="shared" si="9"/>
        <v>21</v>
      </c>
      <c r="AY23" s="165">
        <v>3</v>
      </c>
      <c r="AZ23" s="166">
        <v>18</v>
      </c>
      <c r="BA23" s="167">
        <f t="shared" si="10"/>
        <v>21</v>
      </c>
      <c r="BB23" s="165">
        <v>3</v>
      </c>
      <c r="BC23" s="166">
        <v>18</v>
      </c>
      <c r="BD23" s="167">
        <f t="shared" si="11"/>
        <v>21</v>
      </c>
      <c r="BE23" s="165">
        <v>3</v>
      </c>
      <c r="BF23" s="166">
        <v>29</v>
      </c>
      <c r="BG23" s="167">
        <f t="shared" si="12"/>
        <v>32</v>
      </c>
      <c r="BH23" s="167">
        <v>4</v>
      </c>
      <c r="BI23" s="167">
        <v>30</v>
      </c>
      <c r="BJ23" s="167">
        <f t="shared" si="13"/>
        <v>34</v>
      </c>
      <c r="BK23" s="165">
        <v>4</v>
      </c>
      <c r="BL23" s="166">
        <v>33</v>
      </c>
      <c r="BM23" s="167">
        <f t="shared" si="14"/>
        <v>37</v>
      </c>
      <c r="BN23" s="165">
        <v>5</v>
      </c>
      <c r="BO23" s="166">
        <v>33</v>
      </c>
      <c r="BP23" s="167">
        <f>Table10093[[#This Row],[عام Public الربع الثاني عام2023م Quarter 2-2023]]+Table10093[[#This Row],[خاص Private الربع الثاني عام2023م Quarter 2-2023]]</f>
        <v>38</v>
      </c>
      <c r="BQ23" s="165">
        <v>5</v>
      </c>
      <c r="BR23" s="166">
        <v>33</v>
      </c>
      <c r="BS23" s="167">
        <f>Table10093[[#This Row],[خاص Private الربع الثالث عام2023م Quarter 3-2023]]+Table10093[[#This Row],[عام Public الربع الثالث عام2023م Quarter 3-2023]]</f>
        <v>38</v>
      </c>
      <c r="BT23" s="165">
        <v>5</v>
      </c>
      <c r="BU23" s="166">
        <v>34</v>
      </c>
      <c r="BV23" s="167">
        <f>Table10093[[#This Row],[خاص Private لربع الرابع عام2023م Quarter 4-2023]]+Table10093[[#This Row],[عام Public الربع الرابع عام2023م Quarter 4-2023]]</f>
        <v>39</v>
      </c>
      <c r="BW23" s="167">
        <v>5</v>
      </c>
      <c r="BX23" s="167">
        <v>34</v>
      </c>
      <c r="BY23" s="167">
        <f>Table10093[[#This Row],[عام Public الربع الأول عام2024م Quarter 1-2024]]+Table10093[[#This Row],[خاص Private الربع الأول عام2024م Quarter 1-2024]]</f>
        <v>39</v>
      </c>
      <c r="BZ23" s="167">
        <v>6</v>
      </c>
      <c r="CA23" s="167">
        <v>32</v>
      </c>
      <c r="CB23" s="167">
        <f>Table10093[[#This Row],[عام Public الربع الثاني عام2024م Quarter 2-2024]]+Table10093[[#This Row],[خاص Private الربع الثاني عام2024م Quarter 2-2024]]</f>
        <v>38</v>
      </c>
      <c r="CC23" s="167">
        <v>7</v>
      </c>
      <c r="CD23" s="167">
        <v>23</v>
      </c>
      <c r="CE23" s="167">
        <f>Table10093[[#This Row],[خاص Private الربع الثالث عام2024م Quarter 3-2024]]+Table10093[[#This Row],[عام Public الربع الثالث عام2024م Quarter 3-2024]]</f>
        <v>30</v>
      </c>
    </row>
    <row r="24" spans="1:83" ht="49" customHeight="1" thickBot="1">
      <c r="A24" s="186">
        <v>13</v>
      </c>
      <c r="B24" s="168" t="s">
        <v>96</v>
      </c>
      <c r="C24" s="169">
        <v>12</v>
      </c>
      <c r="D24" s="169">
        <v>3</v>
      </c>
      <c r="E24" s="169">
        <v>15</v>
      </c>
      <c r="F24" s="169">
        <v>12</v>
      </c>
      <c r="G24" s="169">
        <v>3</v>
      </c>
      <c r="H24" s="169">
        <v>15</v>
      </c>
      <c r="I24" s="169">
        <v>13</v>
      </c>
      <c r="J24" s="169">
        <v>3</v>
      </c>
      <c r="K24" s="169">
        <v>16</v>
      </c>
      <c r="L24" s="169">
        <v>13</v>
      </c>
      <c r="M24" s="172">
        <v>4</v>
      </c>
      <c r="N24" s="169">
        <v>17</v>
      </c>
      <c r="O24" s="169">
        <v>13</v>
      </c>
      <c r="P24" s="172">
        <v>5</v>
      </c>
      <c r="Q24" s="171">
        <v>18</v>
      </c>
      <c r="R24" s="169">
        <v>13</v>
      </c>
      <c r="S24" s="171">
        <v>6</v>
      </c>
      <c r="T24" s="171">
        <v>19</v>
      </c>
      <c r="U24" s="169">
        <v>13</v>
      </c>
      <c r="V24" s="171">
        <v>5</v>
      </c>
      <c r="W24" s="171">
        <f t="shared" si="0"/>
        <v>18</v>
      </c>
      <c r="X24" s="169">
        <v>12</v>
      </c>
      <c r="Y24" s="171">
        <v>5</v>
      </c>
      <c r="Z24" s="171">
        <f t="shared" si="1"/>
        <v>17</v>
      </c>
      <c r="AA24" s="169">
        <v>12</v>
      </c>
      <c r="AB24" s="171">
        <v>5</v>
      </c>
      <c r="AC24" s="171">
        <f t="shared" si="2"/>
        <v>17</v>
      </c>
      <c r="AD24" s="169">
        <v>12</v>
      </c>
      <c r="AE24" s="171">
        <v>5</v>
      </c>
      <c r="AF24" s="171">
        <f t="shared" si="3"/>
        <v>17</v>
      </c>
      <c r="AG24" s="169">
        <v>12</v>
      </c>
      <c r="AH24" s="171">
        <v>5</v>
      </c>
      <c r="AI24" s="171">
        <f t="shared" si="4"/>
        <v>17</v>
      </c>
      <c r="AJ24" s="165">
        <v>12</v>
      </c>
      <c r="AK24" s="166">
        <v>4</v>
      </c>
      <c r="AL24" s="167">
        <f t="shared" si="5"/>
        <v>16</v>
      </c>
      <c r="AM24" s="165">
        <v>12</v>
      </c>
      <c r="AN24" s="166">
        <v>4</v>
      </c>
      <c r="AO24" s="167">
        <f t="shared" si="6"/>
        <v>16</v>
      </c>
      <c r="AP24" s="165">
        <v>12</v>
      </c>
      <c r="AQ24" s="166">
        <v>4</v>
      </c>
      <c r="AR24" s="167">
        <f t="shared" si="7"/>
        <v>16</v>
      </c>
      <c r="AS24" s="165">
        <v>12</v>
      </c>
      <c r="AT24" s="166">
        <v>5</v>
      </c>
      <c r="AU24" s="167">
        <f t="shared" si="8"/>
        <v>17</v>
      </c>
      <c r="AV24" s="165">
        <v>13</v>
      </c>
      <c r="AW24" s="166">
        <v>5</v>
      </c>
      <c r="AX24" s="167">
        <f t="shared" si="9"/>
        <v>18</v>
      </c>
      <c r="AY24" s="165">
        <v>13</v>
      </c>
      <c r="AZ24" s="166">
        <v>8</v>
      </c>
      <c r="BA24" s="167">
        <f t="shared" si="10"/>
        <v>21</v>
      </c>
      <c r="BB24" s="165">
        <v>13</v>
      </c>
      <c r="BC24" s="166">
        <v>11</v>
      </c>
      <c r="BD24" s="167">
        <f t="shared" si="11"/>
        <v>24</v>
      </c>
      <c r="BE24" s="165">
        <v>13</v>
      </c>
      <c r="BF24" s="166">
        <v>11</v>
      </c>
      <c r="BG24" s="167">
        <f t="shared" si="12"/>
        <v>24</v>
      </c>
      <c r="BH24" s="167">
        <v>13</v>
      </c>
      <c r="BI24" s="167">
        <v>11</v>
      </c>
      <c r="BJ24" s="167">
        <f t="shared" si="13"/>
        <v>24</v>
      </c>
      <c r="BK24" s="165">
        <v>13</v>
      </c>
      <c r="BL24" s="166">
        <v>15</v>
      </c>
      <c r="BM24" s="167">
        <f t="shared" si="14"/>
        <v>28</v>
      </c>
      <c r="BN24" s="165">
        <v>13</v>
      </c>
      <c r="BO24" s="166">
        <v>14</v>
      </c>
      <c r="BP24" s="167">
        <f>Table10093[[#This Row],[عام Public الربع الثاني عام2023م Quarter 2-2023]]+Table10093[[#This Row],[خاص Private الربع الثاني عام2023م Quarter 2-2023]]</f>
        <v>27</v>
      </c>
      <c r="BQ24" s="165">
        <v>13</v>
      </c>
      <c r="BR24" s="166">
        <v>17</v>
      </c>
      <c r="BS24" s="167">
        <f>Table10093[[#This Row],[خاص Private الربع الثالث عام2023م Quarter 3-2023]]+Table10093[[#This Row],[عام Public الربع الثالث عام2023م Quarter 3-2023]]</f>
        <v>30</v>
      </c>
      <c r="BT24" s="165">
        <v>13</v>
      </c>
      <c r="BU24" s="166">
        <v>16</v>
      </c>
      <c r="BV24" s="167">
        <f>Table10093[[#This Row],[خاص Private لربع الرابع عام2023م Quarter 4-2023]]+Table10093[[#This Row],[عام Public الربع الرابع عام2023م Quarter 4-2023]]</f>
        <v>29</v>
      </c>
      <c r="BW24" s="167">
        <v>12</v>
      </c>
      <c r="BX24" s="167">
        <v>16</v>
      </c>
      <c r="BY24" s="167">
        <f>Table10093[[#This Row],[عام Public الربع الأول عام2024م Quarter 1-2024]]+Table10093[[#This Row],[خاص Private الربع الأول عام2024م Quarter 1-2024]]</f>
        <v>28</v>
      </c>
      <c r="BZ24" s="167">
        <v>12</v>
      </c>
      <c r="CA24" s="167">
        <v>16</v>
      </c>
      <c r="CB24" s="167">
        <f>Table10093[[#This Row],[عام Public الربع الثاني عام2024م Quarter 2-2024]]+Table10093[[#This Row],[خاص Private الربع الثاني عام2024م Quarter 2-2024]]</f>
        <v>28</v>
      </c>
      <c r="CC24" s="167">
        <v>12</v>
      </c>
      <c r="CD24" s="167">
        <v>18</v>
      </c>
      <c r="CE24" s="167">
        <f>Table10093[[#This Row],[خاص Private الربع الثالث عام2024م Quarter 3-2024]]+Table10093[[#This Row],[عام Public الربع الثالث عام2024م Quarter 3-2024]]</f>
        <v>30</v>
      </c>
    </row>
    <row r="25" spans="1:83" ht="49" customHeight="1" thickBot="1">
      <c r="A25" s="186">
        <v>14</v>
      </c>
      <c r="B25" s="168" t="s">
        <v>376</v>
      </c>
      <c r="C25" s="169">
        <v>1</v>
      </c>
      <c r="D25" s="169">
        <v>8</v>
      </c>
      <c r="E25" s="169">
        <v>9</v>
      </c>
      <c r="F25" s="169">
        <v>2</v>
      </c>
      <c r="G25" s="169">
        <v>8</v>
      </c>
      <c r="H25" s="169">
        <v>10</v>
      </c>
      <c r="I25" s="169">
        <v>2</v>
      </c>
      <c r="J25" s="169">
        <v>8</v>
      </c>
      <c r="K25" s="169">
        <v>10</v>
      </c>
      <c r="L25" s="169">
        <v>2</v>
      </c>
      <c r="M25" s="171">
        <v>8</v>
      </c>
      <c r="N25" s="169">
        <v>10</v>
      </c>
      <c r="O25" s="169">
        <v>2</v>
      </c>
      <c r="P25" s="171">
        <v>7</v>
      </c>
      <c r="Q25" s="171">
        <v>9</v>
      </c>
      <c r="R25" s="169">
        <v>2</v>
      </c>
      <c r="S25" s="171">
        <v>8</v>
      </c>
      <c r="T25" s="171">
        <v>10</v>
      </c>
      <c r="U25" s="169">
        <v>2</v>
      </c>
      <c r="V25" s="171">
        <v>8</v>
      </c>
      <c r="W25" s="167">
        <f t="shared" si="0"/>
        <v>10</v>
      </c>
      <c r="X25" s="178">
        <v>2</v>
      </c>
      <c r="Y25" s="178">
        <v>8</v>
      </c>
      <c r="Z25" s="171">
        <f t="shared" si="1"/>
        <v>10</v>
      </c>
      <c r="AA25" s="169">
        <v>2</v>
      </c>
      <c r="AB25" s="171">
        <v>8</v>
      </c>
      <c r="AC25" s="171">
        <f t="shared" si="2"/>
        <v>10</v>
      </c>
      <c r="AD25" s="169">
        <v>2</v>
      </c>
      <c r="AE25" s="171">
        <v>7</v>
      </c>
      <c r="AF25" s="167">
        <f t="shared" si="3"/>
        <v>9</v>
      </c>
      <c r="AG25" s="165">
        <v>2</v>
      </c>
      <c r="AH25" s="166">
        <v>6</v>
      </c>
      <c r="AI25" s="167">
        <f t="shared" si="4"/>
        <v>8</v>
      </c>
      <c r="AJ25" s="165">
        <v>2</v>
      </c>
      <c r="AK25" s="166">
        <v>6</v>
      </c>
      <c r="AL25" s="167">
        <f t="shared" si="5"/>
        <v>8</v>
      </c>
      <c r="AM25" s="165">
        <v>1</v>
      </c>
      <c r="AN25" s="166">
        <v>6</v>
      </c>
      <c r="AO25" s="167">
        <f t="shared" si="6"/>
        <v>7</v>
      </c>
      <c r="AP25" s="165">
        <v>1</v>
      </c>
      <c r="AQ25" s="166">
        <v>6</v>
      </c>
      <c r="AR25" s="167">
        <f t="shared" si="7"/>
        <v>7</v>
      </c>
      <c r="AS25" s="165">
        <v>1</v>
      </c>
      <c r="AT25" s="166">
        <v>8</v>
      </c>
      <c r="AU25" s="167">
        <f t="shared" si="8"/>
        <v>9</v>
      </c>
      <c r="AV25" s="165">
        <v>1</v>
      </c>
      <c r="AW25" s="166">
        <v>7</v>
      </c>
      <c r="AX25" s="167">
        <f t="shared" si="9"/>
        <v>8</v>
      </c>
      <c r="AY25" s="165">
        <v>1</v>
      </c>
      <c r="AZ25" s="166">
        <v>7</v>
      </c>
      <c r="BA25" s="167">
        <f t="shared" si="10"/>
        <v>8</v>
      </c>
      <c r="BB25" s="165">
        <v>1</v>
      </c>
      <c r="BC25" s="166">
        <v>7</v>
      </c>
      <c r="BD25" s="167">
        <f t="shared" si="11"/>
        <v>8</v>
      </c>
      <c r="BE25" s="165">
        <v>1</v>
      </c>
      <c r="BF25" s="166">
        <v>7</v>
      </c>
      <c r="BG25" s="167">
        <f t="shared" si="12"/>
        <v>8</v>
      </c>
      <c r="BH25" s="167">
        <v>1</v>
      </c>
      <c r="BI25" s="167">
        <v>7</v>
      </c>
      <c r="BJ25" s="167">
        <f t="shared" si="13"/>
        <v>8</v>
      </c>
      <c r="BK25" s="165">
        <v>1</v>
      </c>
      <c r="BL25" s="166">
        <v>7</v>
      </c>
      <c r="BM25" s="167">
        <f t="shared" si="14"/>
        <v>8</v>
      </c>
      <c r="BN25" s="165">
        <v>1</v>
      </c>
      <c r="BO25" s="166">
        <v>6</v>
      </c>
      <c r="BP25" s="167">
        <f>Table10093[[#This Row],[عام Public الربع الثاني عام2023م Quarter 2-2023]]+Table10093[[#This Row],[خاص Private الربع الثاني عام2023م Quarter 2-2023]]</f>
        <v>7</v>
      </c>
      <c r="BQ25" s="165">
        <v>1</v>
      </c>
      <c r="BR25" s="166">
        <v>10</v>
      </c>
      <c r="BS25" s="167">
        <f>Table10093[[#This Row],[خاص Private الربع الثالث عام2023م Quarter 3-2023]]+Table10093[[#This Row],[عام Public الربع الثالث عام2023م Quarter 3-2023]]</f>
        <v>11</v>
      </c>
      <c r="BT25" s="165">
        <v>1</v>
      </c>
      <c r="BU25" s="166">
        <v>13</v>
      </c>
      <c r="BV25" s="167">
        <f>Table10093[[#This Row],[خاص Private لربع الرابع عام2023م Quarter 4-2023]]+Table10093[[#This Row],[عام Public الربع الرابع عام2023م Quarter 4-2023]]</f>
        <v>14</v>
      </c>
      <c r="BW25" s="167">
        <v>1</v>
      </c>
      <c r="BX25" s="167">
        <v>16</v>
      </c>
      <c r="BY25" s="167">
        <f>Table10093[[#This Row],[عام Public الربع الأول عام2024م Quarter 1-2024]]+Table10093[[#This Row],[خاص Private الربع الأول عام2024م Quarter 1-2024]]</f>
        <v>17</v>
      </c>
      <c r="BZ25" s="167">
        <v>3</v>
      </c>
      <c r="CA25" s="167">
        <v>18</v>
      </c>
      <c r="CB25" s="167">
        <f>Table10093[[#This Row],[عام Public الربع الثاني عام2024م Quarter 2-2024]]+Table10093[[#This Row],[خاص Private الربع الثاني عام2024م Quarter 2-2024]]</f>
        <v>21</v>
      </c>
      <c r="CC25" s="167">
        <v>3</v>
      </c>
      <c r="CD25" s="167">
        <v>27</v>
      </c>
      <c r="CE25" s="167">
        <f>Table10093[[#This Row],[خاص Private الربع الثالث عام2024م Quarter 3-2024]]+Table10093[[#This Row],[عام Public الربع الثالث عام2024م Quarter 3-2024]]</f>
        <v>30</v>
      </c>
    </row>
    <row r="26" spans="1:83" ht="49" customHeight="1" thickBot="1">
      <c r="A26" s="186">
        <v>15</v>
      </c>
      <c r="B26" s="168" t="s">
        <v>92</v>
      </c>
      <c r="C26" s="169">
        <v>3</v>
      </c>
      <c r="D26" s="169">
        <v>6</v>
      </c>
      <c r="E26" s="169">
        <v>9</v>
      </c>
      <c r="F26" s="169">
        <v>3</v>
      </c>
      <c r="G26" s="169">
        <v>6</v>
      </c>
      <c r="H26" s="169">
        <v>9</v>
      </c>
      <c r="I26" s="169">
        <v>3</v>
      </c>
      <c r="J26" s="169">
        <v>6</v>
      </c>
      <c r="K26" s="169">
        <v>9</v>
      </c>
      <c r="L26" s="169">
        <v>3</v>
      </c>
      <c r="M26" s="171">
        <v>8</v>
      </c>
      <c r="N26" s="169">
        <v>11</v>
      </c>
      <c r="O26" s="169">
        <v>3</v>
      </c>
      <c r="P26" s="171">
        <v>8</v>
      </c>
      <c r="Q26" s="171">
        <v>11</v>
      </c>
      <c r="R26" s="169">
        <v>3</v>
      </c>
      <c r="S26" s="171">
        <v>8</v>
      </c>
      <c r="T26" s="171">
        <v>11</v>
      </c>
      <c r="U26" s="169">
        <v>3</v>
      </c>
      <c r="V26" s="171">
        <v>9</v>
      </c>
      <c r="W26" s="167">
        <f t="shared" si="0"/>
        <v>12</v>
      </c>
      <c r="X26" s="169">
        <v>3</v>
      </c>
      <c r="Y26" s="171">
        <v>9</v>
      </c>
      <c r="Z26" s="171">
        <f t="shared" si="1"/>
        <v>12</v>
      </c>
      <c r="AA26" s="169">
        <v>3</v>
      </c>
      <c r="AB26" s="171">
        <v>9</v>
      </c>
      <c r="AC26" s="171">
        <f t="shared" si="2"/>
        <v>12</v>
      </c>
      <c r="AD26" s="169">
        <v>2</v>
      </c>
      <c r="AE26" s="171">
        <v>9</v>
      </c>
      <c r="AF26" s="167">
        <f t="shared" si="3"/>
        <v>11</v>
      </c>
      <c r="AG26" s="165">
        <v>2</v>
      </c>
      <c r="AH26" s="166">
        <v>9</v>
      </c>
      <c r="AI26" s="167">
        <f t="shared" si="4"/>
        <v>11</v>
      </c>
      <c r="AJ26" s="165">
        <v>2</v>
      </c>
      <c r="AK26" s="166">
        <v>10</v>
      </c>
      <c r="AL26" s="167">
        <f t="shared" si="5"/>
        <v>12</v>
      </c>
      <c r="AM26" s="165">
        <v>2</v>
      </c>
      <c r="AN26" s="166">
        <v>11</v>
      </c>
      <c r="AO26" s="167">
        <f t="shared" si="6"/>
        <v>13</v>
      </c>
      <c r="AP26" s="165">
        <v>3</v>
      </c>
      <c r="AQ26" s="166">
        <v>11</v>
      </c>
      <c r="AR26" s="167">
        <f t="shared" si="7"/>
        <v>14</v>
      </c>
      <c r="AS26" s="165">
        <v>3</v>
      </c>
      <c r="AT26" s="166">
        <v>12</v>
      </c>
      <c r="AU26" s="167">
        <f t="shared" si="8"/>
        <v>15</v>
      </c>
      <c r="AV26" s="165">
        <v>3</v>
      </c>
      <c r="AW26" s="166">
        <v>15</v>
      </c>
      <c r="AX26" s="167">
        <f t="shared" si="9"/>
        <v>18</v>
      </c>
      <c r="AY26" s="165">
        <v>3</v>
      </c>
      <c r="AZ26" s="166">
        <v>15</v>
      </c>
      <c r="BA26" s="167">
        <f t="shared" si="10"/>
        <v>18</v>
      </c>
      <c r="BB26" s="175">
        <v>3</v>
      </c>
      <c r="BC26" s="176">
        <v>17</v>
      </c>
      <c r="BD26" s="167">
        <f t="shared" si="11"/>
        <v>20</v>
      </c>
      <c r="BE26" s="175">
        <v>3</v>
      </c>
      <c r="BF26" s="176">
        <v>17</v>
      </c>
      <c r="BG26" s="167">
        <f t="shared" si="12"/>
        <v>20</v>
      </c>
      <c r="BH26" s="167">
        <v>3</v>
      </c>
      <c r="BI26" s="167">
        <v>15</v>
      </c>
      <c r="BJ26" s="167">
        <f t="shared" si="13"/>
        <v>18</v>
      </c>
      <c r="BK26" s="165">
        <v>3</v>
      </c>
      <c r="BL26" s="166">
        <v>17</v>
      </c>
      <c r="BM26" s="167">
        <f t="shared" si="14"/>
        <v>20</v>
      </c>
      <c r="BN26" s="165">
        <v>3</v>
      </c>
      <c r="BO26" s="166">
        <v>21</v>
      </c>
      <c r="BP26" s="167">
        <f>Table10093[[#This Row],[عام Public الربع الثاني عام2023م Quarter 2-2023]]+Table10093[[#This Row],[خاص Private الربع الثاني عام2023م Quarter 2-2023]]</f>
        <v>24</v>
      </c>
      <c r="BQ26" s="165">
        <v>4</v>
      </c>
      <c r="BR26" s="166">
        <v>23</v>
      </c>
      <c r="BS26" s="167">
        <f>Table10093[[#This Row],[خاص Private الربع الثالث عام2023م Quarter 3-2023]]+Table10093[[#This Row],[عام Public الربع الثالث عام2023م Quarter 3-2023]]</f>
        <v>27</v>
      </c>
      <c r="BT26" s="165">
        <v>4</v>
      </c>
      <c r="BU26" s="166">
        <v>26</v>
      </c>
      <c r="BV26" s="167">
        <f>Table10093[[#This Row],[خاص Private لربع الرابع عام2023م Quarter 4-2023]]+Table10093[[#This Row],[عام Public الربع الرابع عام2023م Quarter 4-2023]]</f>
        <v>30</v>
      </c>
      <c r="BW26" s="167">
        <v>5</v>
      </c>
      <c r="BX26" s="167">
        <v>23</v>
      </c>
      <c r="BY26" s="167">
        <f>Table10093[[#This Row],[عام Public الربع الأول عام2024م Quarter 1-2024]]+Table10093[[#This Row],[خاص Private الربع الأول عام2024م Quarter 1-2024]]</f>
        <v>28</v>
      </c>
      <c r="BZ26" s="167">
        <v>5</v>
      </c>
      <c r="CA26" s="167">
        <v>23</v>
      </c>
      <c r="CB26" s="167">
        <f>Table10093[[#This Row],[عام Public الربع الثاني عام2024م Quarter 2-2024]]+Table10093[[#This Row],[خاص Private الربع الثاني عام2024م Quarter 2-2024]]</f>
        <v>28</v>
      </c>
      <c r="CC26" s="167">
        <v>6</v>
      </c>
      <c r="CD26" s="167">
        <v>22</v>
      </c>
      <c r="CE26" s="167">
        <f>Table10093[[#This Row],[خاص Private الربع الثالث عام2024م Quarter 3-2024]]+Table10093[[#This Row],[عام Public الربع الثالث عام2024م Quarter 3-2024]]</f>
        <v>28</v>
      </c>
    </row>
    <row r="27" spans="1:83" ht="49" customHeight="1" thickBot="1">
      <c r="A27" s="186">
        <v>16</v>
      </c>
      <c r="B27" s="168" t="s">
        <v>236</v>
      </c>
      <c r="C27" s="169">
        <v>7</v>
      </c>
      <c r="D27" s="169">
        <v>6</v>
      </c>
      <c r="E27" s="169">
        <v>13</v>
      </c>
      <c r="F27" s="169">
        <v>7</v>
      </c>
      <c r="G27" s="169">
        <v>7</v>
      </c>
      <c r="H27" s="169">
        <v>14</v>
      </c>
      <c r="I27" s="169">
        <v>7</v>
      </c>
      <c r="J27" s="169">
        <v>7</v>
      </c>
      <c r="K27" s="169">
        <v>14</v>
      </c>
      <c r="L27" s="169">
        <v>4</v>
      </c>
      <c r="M27" s="171">
        <v>6</v>
      </c>
      <c r="N27" s="169">
        <v>10</v>
      </c>
      <c r="O27" s="169">
        <v>4</v>
      </c>
      <c r="P27" s="171">
        <v>7</v>
      </c>
      <c r="Q27" s="171">
        <v>11</v>
      </c>
      <c r="R27" s="169">
        <v>4</v>
      </c>
      <c r="S27" s="171">
        <v>9</v>
      </c>
      <c r="T27" s="171">
        <v>13</v>
      </c>
      <c r="U27" s="169">
        <v>4</v>
      </c>
      <c r="V27" s="171">
        <v>8</v>
      </c>
      <c r="W27" s="167">
        <f t="shared" si="0"/>
        <v>12</v>
      </c>
      <c r="X27" s="169">
        <v>4</v>
      </c>
      <c r="Y27" s="171">
        <v>10</v>
      </c>
      <c r="Z27" s="171">
        <f t="shared" si="1"/>
        <v>14</v>
      </c>
      <c r="AA27" s="169">
        <v>4</v>
      </c>
      <c r="AB27" s="171">
        <v>10</v>
      </c>
      <c r="AC27" s="171">
        <f t="shared" si="2"/>
        <v>14</v>
      </c>
      <c r="AD27" s="169">
        <v>4</v>
      </c>
      <c r="AE27" s="171">
        <v>9</v>
      </c>
      <c r="AF27" s="167">
        <f t="shared" si="3"/>
        <v>13</v>
      </c>
      <c r="AG27" s="165">
        <v>4</v>
      </c>
      <c r="AH27" s="166">
        <v>10</v>
      </c>
      <c r="AI27" s="167">
        <f t="shared" si="4"/>
        <v>14</v>
      </c>
      <c r="AJ27" s="165">
        <v>4</v>
      </c>
      <c r="AK27" s="166">
        <v>12</v>
      </c>
      <c r="AL27" s="167">
        <f t="shared" si="5"/>
        <v>16</v>
      </c>
      <c r="AM27" s="165">
        <v>4</v>
      </c>
      <c r="AN27" s="166">
        <v>12</v>
      </c>
      <c r="AO27" s="167">
        <f t="shared" si="6"/>
        <v>16</v>
      </c>
      <c r="AP27" s="165">
        <v>4</v>
      </c>
      <c r="AQ27" s="166">
        <v>12</v>
      </c>
      <c r="AR27" s="167">
        <f t="shared" si="7"/>
        <v>16</v>
      </c>
      <c r="AS27" s="165">
        <v>4</v>
      </c>
      <c r="AT27" s="167">
        <v>12</v>
      </c>
      <c r="AU27" s="167">
        <f t="shared" si="8"/>
        <v>16</v>
      </c>
      <c r="AV27" s="165">
        <v>5</v>
      </c>
      <c r="AW27" s="167">
        <v>13</v>
      </c>
      <c r="AX27" s="167">
        <f t="shared" si="9"/>
        <v>18</v>
      </c>
      <c r="AY27" s="165">
        <v>5</v>
      </c>
      <c r="AZ27" s="167">
        <v>15</v>
      </c>
      <c r="BA27" s="167">
        <f t="shared" si="10"/>
        <v>20</v>
      </c>
      <c r="BB27" s="175">
        <v>5</v>
      </c>
      <c r="BC27" s="175">
        <v>17</v>
      </c>
      <c r="BD27" s="167">
        <f t="shared" si="11"/>
        <v>22</v>
      </c>
      <c r="BE27" s="175">
        <v>5</v>
      </c>
      <c r="BF27" s="175">
        <v>19</v>
      </c>
      <c r="BG27" s="167">
        <f t="shared" si="12"/>
        <v>24</v>
      </c>
      <c r="BH27" s="167">
        <v>5</v>
      </c>
      <c r="BI27" s="167">
        <v>17</v>
      </c>
      <c r="BJ27" s="167">
        <f t="shared" si="13"/>
        <v>22</v>
      </c>
      <c r="BK27" s="165">
        <v>5</v>
      </c>
      <c r="BL27" s="166">
        <v>17</v>
      </c>
      <c r="BM27" s="167">
        <f t="shared" si="14"/>
        <v>22</v>
      </c>
      <c r="BN27" s="165">
        <v>6</v>
      </c>
      <c r="BO27" s="166">
        <v>17</v>
      </c>
      <c r="BP27" s="167">
        <f>Table10093[[#This Row],[عام Public الربع الثاني عام2023م Quarter 2-2023]]+Table10093[[#This Row],[خاص Private الربع الثاني عام2023م Quarter 2-2023]]</f>
        <v>23</v>
      </c>
      <c r="BQ27" s="165">
        <v>6</v>
      </c>
      <c r="BR27" s="166">
        <v>19</v>
      </c>
      <c r="BS27" s="167">
        <f>Table10093[[#This Row],[خاص Private الربع الثالث عام2023م Quarter 3-2023]]+Table10093[[#This Row],[عام Public الربع الثالث عام2023م Quarter 3-2023]]</f>
        <v>25</v>
      </c>
      <c r="BT27" s="165">
        <v>7</v>
      </c>
      <c r="BU27" s="166">
        <v>19</v>
      </c>
      <c r="BV27" s="167">
        <f>Table10093[[#This Row],[خاص Private لربع الرابع عام2023م Quarter 4-2023]]+Table10093[[#This Row],[عام Public الربع الرابع عام2023م Quarter 4-2023]]</f>
        <v>26</v>
      </c>
      <c r="BW27" s="167">
        <v>8</v>
      </c>
      <c r="BX27" s="167">
        <v>20</v>
      </c>
      <c r="BY27" s="167">
        <f>Table10093[[#This Row],[عام Public الربع الأول عام2024م Quarter 1-2024]]+Table10093[[#This Row],[خاص Private الربع الأول عام2024م Quarter 1-2024]]</f>
        <v>28</v>
      </c>
      <c r="BZ27" s="167">
        <v>8</v>
      </c>
      <c r="CA27" s="167">
        <v>19</v>
      </c>
      <c r="CB27" s="167">
        <f>Table10093[[#This Row],[عام Public الربع الثاني عام2024م Quarter 2-2024]]+Table10093[[#This Row],[خاص Private الربع الثاني عام2024م Quarter 2-2024]]</f>
        <v>27</v>
      </c>
      <c r="CC27" s="167">
        <v>8</v>
      </c>
      <c r="CD27" s="167">
        <v>19</v>
      </c>
      <c r="CE27" s="167">
        <f>Table10093[[#This Row],[خاص Private الربع الثالث عام2024م Quarter 3-2024]]+Table10093[[#This Row],[عام Public الربع الثالث عام2024م Quarter 3-2024]]</f>
        <v>27</v>
      </c>
    </row>
    <row r="28" spans="1:83" ht="49" customHeight="1" thickBot="1">
      <c r="A28" s="186">
        <v>17</v>
      </c>
      <c r="B28" s="168" t="s">
        <v>137</v>
      </c>
      <c r="C28" s="169">
        <v>0</v>
      </c>
      <c r="D28" s="169">
        <v>3</v>
      </c>
      <c r="E28" s="169">
        <v>3</v>
      </c>
      <c r="F28" s="169">
        <v>0</v>
      </c>
      <c r="G28" s="169">
        <v>3</v>
      </c>
      <c r="H28" s="169">
        <v>3</v>
      </c>
      <c r="I28" s="169">
        <v>0</v>
      </c>
      <c r="J28" s="169">
        <v>3</v>
      </c>
      <c r="K28" s="169">
        <v>3</v>
      </c>
      <c r="L28" s="169">
        <v>0</v>
      </c>
      <c r="M28" s="171">
        <v>3</v>
      </c>
      <c r="N28" s="169">
        <v>3</v>
      </c>
      <c r="O28" s="169">
        <v>0</v>
      </c>
      <c r="P28" s="171">
        <v>3</v>
      </c>
      <c r="Q28" s="171">
        <v>3</v>
      </c>
      <c r="R28" s="169">
        <v>0</v>
      </c>
      <c r="S28" s="171">
        <v>4</v>
      </c>
      <c r="T28" s="171">
        <v>4</v>
      </c>
      <c r="U28" s="169">
        <v>0</v>
      </c>
      <c r="V28" s="171">
        <v>4</v>
      </c>
      <c r="W28" s="167">
        <f t="shared" si="0"/>
        <v>4</v>
      </c>
      <c r="X28" s="178">
        <v>0</v>
      </c>
      <c r="Y28" s="178">
        <v>5</v>
      </c>
      <c r="Z28" s="171">
        <f t="shared" si="1"/>
        <v>5</v>
      </c>
      <c r="AA28" s="169">
        <v>0</v>
      </c>
      <c r="AB28" s="171">
        <v>5</v>
      </c>
      <c r="AC28" s="171">
        <f t="shared" si="2"/>
        <v>5</v>
      </c>
      <c r="AD28" s="169">
        <v>0</v>
      </c>
      <c r="AE28" s="171">
        <v>4</v>
      </c>
      <c r="AF28" s="167">
        <f t="shared" si="3"/>
        <v>4</v>
      </c>
      <c r="AG28" s="165">
        <v>0</v>
      </c>
      <c r="AH28" s="166">
        <v>4</v>
      </c>
      <c r="AI28" s="167">
        <f t="shared" si="4"/>
        <v>4</v>
      </c>
      <c r="AJ28" s="165">
        <v>0</v>
      </c>
      <c r="AK28" s="166">
        <v>5</v>
      </c>
      <c r="AL28" s="167">
        <f t="shared" si="5"/>
        <v>5</v>
      </c>
      <c r="AM28" s="165">
        <v>0</v>
      </c>
      <c r="AN28" s="166">
        <v>11</v>
      </c>
      <c r="AO28" s="167">
        <f t="shared" si="6"/>
        <v>11</v>
      </c>
      <c r="AP28" s="165">
        <v>0</v>
      </c>
      <c r="AQ28" s="166">
        <v>11</v>
      </c>
      <c r="AR28" s="167">
        <f t="shared" si="7"/>
        <v>11</v>
      </c>
      <c r="AS28" s="165">
        <v>0</v>
      </c>
      <c r="AT28" s="167">
        <v>12</v>
      </c>
      <c r="AU28" s="167">
        <f t="shared" si="8"/>
        <v>12</v>
      </c>
      <c r="AV28" s="167">
        <v>0</v>
      </c>
      <c r="AW28" s="167">
        <v>12</v>
      </c>
      <c r="AX28" s="167">
        <f t="shared" si="9"/>
        <v>12</v>
      </c>
      <c r="AY28" s="167">
        <v>0</v>
      </c>
      <c r="AZ28" s="167">
        <v>12</v>
      </c>
      <c r="BA28" s="167">
        <f t="shared" si="10"/>
        <v>12</v>
      </c>
      <c r="BB28" s="167">
        <v>0</v>
      </c>
      <c r="BC28" s="167">
        <v>13</v>
      </c>
      <c r="BD28" s="167">
        <f t="shared" si="11"/>
        <v>13</v>
      </c>
      <c r="BE28" s="167">
        <v>0</v>
      </c>
      <c r="BF28" s="167">
        <v>12</v>
      </c>
      <c r="BG28" s="167">
        <f t="shared" si="12"/>
        <v>12</v>
      </c>
      <c r="BH28" s="167">
        <v>0</v>
      </c>
      <c r="BI28" s="167">
        <v>16</v>
      </c>
      <c r="BJ28" s="167">
        <f t="shared" si="13"/>
        <v>16</v>
      </c>
      <c r="BK28" s="165">
        <v>0</v>
      </c>
      <c r="BL28" s="166">
        <v>14</v>
      </c>
      <c r="BM28" s="167">
        <f t="shared" si="14"/>
        <v>14</v>
      </c>
      <c r="BN28" s="165">
        <v>0</v>
      </c>
      <c r="BO28" s="166">
        <v>16</v>
      </c>
      <c r="BP28" s="167">
        <f>Table10093[[#This Row],[عام Public الربع الثاني عام2023م Quarter 2-2023]]+Table10093[[#This Row],[خاص Private الربع الثاني عام2023م Quarter 2-2023]]</f>
        <v>16</v>
      </c>
      <c r="BQ28" s="165">
        <v>0</v>
      </c>
      <c r="BR28" s="166">
        <v>18</v>
      </c>
      <c r="BS28" s="167">
        <f>Table10093[[#This Row],[خاص Private الربع الثالث عام2023م Quarter 3-2023]]+Table10093[[#This Row],[عام Public الربع الثالث عام2023م Quarter 3-2023]]</f>
        <v>18</v>
      </c>
      <c r="BT28" s="165">
        <v>0</v>
      </c>
      <c r="BU28" s="166">
        <v>18</v>
      </c>
      <c r="BV28" s="167">
        <f>Table10093[[#This Row],[خاص Private لربع الرابع عام2023م Quarter 4-2023]]+Table10093[[#This Row],[عام Public الربع الرابع عام2023م Quarter 4-2023]]</f>
        <v>18</v>
      </c>
      <c r="BW28" s="167">
        <v>0</v>
      </c>
      <c r="BX28" s="167">
        <v>19</v>
      </c>
      <c r="BY28" s="167">
        <f>Table10093[[#This Row],[عام Public الربع الأول عام2024م Quarter 1-2024]]+Table10093[[#This Row],[خاص Private الربع الأول عام2024م Quarter 1-2024]]</f>
        <v>19</v>
      </c>
      <c r="BZ28" s="167">
        <v>0</v>
      </c>
      <c r="CA28" s="167">
        <v>22</v>
      </c>
      <c r="CB28" s="167">
        <f>Table10093[[#This Row],[عام Public الربع الثاني عام2024م Quarter 2-2024]]+Table10093[[#This Row],[خاص Private الربع الثاني عام2024م Quarter 2-2024]]</f>
        <v>22</v>
      </c>
      <c r="CC28" s="167">
        <v>0</v>
      </c>
      <c r="CD28" s="167">
        <v>27</v>
      </c>
      <c r="CE28" s="167">
        <f>Table10093[[#This Row],[خاص Private الربع الثالث عام2024م Quarter 3-2024]]+Table10093[[#This Row],[عام Public الربع الثالث عام2024م Quarter 3-2024]]</f>
        <v>27</v>
      </c>
    </row>
    <row r="29" spans="1:83" ht="49" customHeight="1" thickBot="1">
      <c r="A29" s="186">
        <v>18</v>
      </c>
      <c r="B29" s="168" t="s">
        <v>108</v>
      </c>
      <c r="C29" s="169">
        <v>4</v>
      </c>
      <c r="D29" s="169">
        <v>13</v>
      </c>
      <c r="E29" s="169">
        <v>17</v>
      </c>
      <c r="F29" s="169">
        <v>0</v>
      </c>
      <c r="G29" s="169">
        <v>13</v>
      </c>
      <c r="H29" s="169">
        <v>13</v>
      </c>
      <c r="I29" s="169">
        <v>0</v>
      </c>
      <c r="J29" s="169">
        <v>13</v>
      </c>
      <c r="K29" s="169">
        <v>13</v>
      </c>
      <c r="L29" s="169">
        <v>0</v>
      </c>
      <c r="M29" s="171">
        <v>13</v>
      </c>
      <c r="N29" s="169">
        <v>13</v>
      </c>
      <c r="O29" s="169">
        <v>1</v>
      </c>
      <c r="P29" s="171">
        <v>13</v>
      </c>
      <c r="Q29" s="171">
        <v>14</v>
      </c>
      <c r="R29" s="169">
        <v>1</v>
      </c>
      <c r="S29" s="171">
        <v>13</v>
      </c>
      <c r="T29" s="171">
        <v>14</v>
      </c>
      <c r="U29" s="169">
        <v>1</v>
      </c>
      <c r="V29" s="171">
        <v>12</v>
      </c>
      <c r="W29" s="167">
        <v>13</v>
      </c>
      <c r="X29" s="169">
        <v>1</v>
      </c>
      <c r="Y29" s="171">
        <v>12</v>
      </c>
      <c r="Z29" s="171">
        <v>13</v>
      </c>
      <c r="AA29" s="169">
        <v>2</v>
      </c>
      <c r="AB29" s="171">
        <v>12</v>
      </c>
      <c r="AC29" s="171">
        <v>14</v>
      </c>
      <c r="AD29" s="169">
        <v>2</v>
      </c>
      <c r="AE29" s="171">
        <v>12</v>
      </c>
      <c r="AF29" s="167">
        <v>14</v>
      </c>
      <c r="AG29" s="165">
        <v>2</v>
      </c>
      <c r="AH29" s="166">
        <v>12</v>
      </c>
      <c r="AI29" s="167">
        <f t="shared" si="4"/>
        <v>14</v>
      </c>
      <c r="AJ29" s="165">
        <v>2</v>
      </c>
      <c r="AK29" s="166">
        <v>13</v>
      </c>
      <c r="AL29" s="167">
        <f t="shared" si="5"/>
        <v>15</v>
      </c>
      <c r="AM29" s="165">
        <v>3</v>
      </c>
      <c r="AN29" s="166">
        <v>13</v>
      </c>
      <c r="AO29" s="167">
        <f t="shared" si="6"/>
        <v>16</v>
      </c>
      <c r="AP29" s="165">
        <v>3</v>
      </c>
      <c r="AQ29" s="166">
        <v>13</v>
      </c>
      <c r="AR29" s="167">
        <f t="shared" si="7"/>
        <v>16</v>
      </c>
      <c r="AS29" s="165">
        <v>3</v>
      </c>
      <c r="AT29" s="167">
        <v>12</v>
      </c>
      <c r="AU29" s="167">
        <f t="shared" si="8"/>
        <v>15</v>
      </c>
      <c r="AV29" s="165">
        <v>3</v>
      </c>
      <c r="AW29" s="167">
        <v>16</v>
      </c>
      <c r="AX29" s="167">
        <f t="shared" si="9"/>
        <v>19</v>
      </c>
      <c r="AY29" s="165">
        <v>3</v>
      </c>
      <c r="AZ29" s="167">
        <v>16</v>
      </c>
      <c r="BA29" s="167">
        <f t="shared" si="10"/>
        <v>19</v>
      </c>
      <c r="BB29" s="175">
        <v>4</v>
      </c>
      <c r="BC29" s="175">
        <v>15</v>
      </c>
      <c r="BD29" s="167">
        <f t="shared" si="11"/>
        <v>19</v>
      </c>
      <c r="BE29" s="175">
        <v>4</v>
      </c>
      <c r="BF29" s="175">
        <v>16</v>
      </c>
      <c r="BG29" s="167">
        <f t="shared" si="12"/>
        <v>20</v>
      </c>
      <c r="BH29" s="167">
        <v>4</v>
      </c>
      <c r="BI29" s="167">
        <v>16</v>
      </c>
      <c r="BJ29" s="167">
        <f t="shared" si="13"/>
        <v>20</v>
      </c>
      <c r="BK29" s="165">
        <v>4</v>
      </c>
      <c r="BL29" s="166">
        <v>17</v>
      </c>
      <c r="BM29" s="167">
        <f t="shared" si="14"/>
        <v>21</v>
      </c>
      <c r="BN29" s="165">
        <v>4</v>
      </c>
      <c r="BO29" s="166">
        <v>17</v>
      </c>
      <c r="BP29" s="167">
        <f>Table10093[[#This Row],[عام Public الربع الثاني عام2023م Quarter 2-2023]]+Table10093[[#This Row],[خاص Private الربع الثاني عام2023م Quarter 2-2023]]</f>
        <v>21</v>
      </c>
      <c r="BQ29" s="165">
        <v>4</v>
      </c>
      <c r="BR29" s="166">
        <v>17</v>
      </c>
      <c r="BS29" s="167">
        <f>Table10093[[#This Row],[خاص Private الربع الثالث عام2023م Quarter 3-2023]]+Table10093[[#This Row],[عام Public الربع الثالث عام2023م Quarter 3-2023]]</f>
        <v>21</v>
      </c>
      <c r="BT29" s="165">
        <v>4</v>
      </c>
      <c r="BU29" s="166">
        <v>17</v>
      </c>
      <c r="BV29" s="167">
        <f>Table10093[[#This Row],[خاص Private لربع الرابع عام2023م Quarter 4-2023]]+Table10093[[#This Row],[عام Public الربع الرابع عام2023م Quarter 4-2023]]</f>
        <v>21</v>
      </c>
      <c r="BW29" s="167">
        <v>5</v>
      </c>
      <c r="BX29" s="167">
        <v>17</v>
      </c>
      <c r="BY29" s="167">
        <f>Table10093[[#This Row],[عام Public الربع الأول عام2024م Quarter 1-2024]]+Table10093[[#This Row],[خاص Private الربع الأول عام2024م Quarter 1-2024]]</f>
        <v>22</v>
      </c>
      <c r="BZ29" s="167">
        <v>5</v>
      </c>
      <c r="CA29" s="167">
        <v>18</v>
      </c>
      <c r="CB29" s="167">
        <f>Table10093[[#This Row],[عام Public الربع الثاني عام2024م Quarter 2-2024]]+Table10093[[#This Row],[خاص Private الربع الثاني عام2024م Quarter 2-2024]]</f>
        <v>23</v>
      </c>
      <c r="CC29" s="167">
        <v>5</v>
      </c>
      <c r="CD29" s="167">
        <v>19</v>
      </c>
      <c r="CE29" s="167">
        <f>Table10093[[#This Row],[خاص Private الربع الثالث عام2024م Quarter 3-2024]]+Table10093[[#This Row],[عام Public الربع الثالث عام2024م Quarter 3-2024]]</f>
        <v>24</v>
      </c>
    </row>
    <row r="30" spans="1:83" ht="49" customHeight="1" thickBot="1">
      <c r="A30" s="186">
        <v>19</v>
      </c>
      <c r="B30" s="147" t="s">
        <v>183</v>
      </c>
      <c r="C30" s="169">
        <v>0</v>
      </c>
      <c r="D30" s="169">
        <v>0</v>
      </c>
      <c r="E30" s="169">
        <v>0</v>
      </c>
      <c r="F30" s="169">
        <v>0</v>
      </c>
      <c r="G30" s="169">
        <v>0</v>
      </c>
      <c r="H30" s="169">
        <v>0</v>
      </c>
      <c r="I30" s="169">
        <v>0</v>
      </c>
      <c r="J30" s="169">
        <v>0</v>
      </c>
      <c r="K30" s="169">
        <v>0</v>
      </c>
      <c r="L30" s="169">
        <v>0</v>
      </c>
      <c r="M30" s="171">
        <v>0</v>
      </c>
      <c r="N30" s="169">
        <v>0</v>
      </c>
      <c r="O30" s="169">
        <v>0</v>
      </c>
      <c r="P30" s="171">
        <v>0</v>
      </c>
      <c r="Q30" s="171">
        <v>0</v>
      </c>
      <c r="R30" s="169">
        <v>0</v>
      </c>
      <c r="S30" s="171">
        <v>3</v>
      </c>
      <c r="T30" s="171">
        <v>3</v>
      </c>
      <c r="U30" s="169">
        <v>0</v>
      </c>
      <c r="V30" s="171">
        <v>3</v>
      </c>
      <c r="W30" s="167">
        <f>V30+U30</f>
        <v>3</v>
      </c>
      <c r="X30" s="169">
        <v>0</v>
      </c>
      <c r="Y30" s="171">
        <v>3</v>
      </c>
      <c r="Z30" s="171">
        <f>Y30+X30</f>
        <v>3</v>
      </c>
      <c r="AA30" s="169">
        <v>0</v>
      </c>
      <c r="AB30" s="171">
        <v>3</v>
      </c>
      <c r="AC30" s="171">
        <f>AB30+AA30</f>
        <v>3</v>
      </c>
      <c r="AD30" s="169">
        <v>0</v>
      </c>
      <c r="AE30" s="171">
        <v>3</v>
      </c>
      <c r="AF30" s="167">
        <f>AE30+AD30</f>
        <v>3</v>
      </c>
      <c r="AG30" s="165">
        <v>0</v>
      </c>
      <c r="AH30" s="166">
        <v>4</v>
      </c>
      <c r="AI30" s="167">
        <f t="shared" si="4"/>
        <v>4</v>
      </c>
      <c r="AJ30" s="165">
        <v>0</v>
      </c>
      <c r="AK30" s="166">
        <v>4</v>
      </c>
      <c r="AL30" s="167">
        <f t="shared" si="5"/>
        <v>4</v>
      </c>
      <c r="AM30" s="165">
        <v>0</v>
      </c>
      <c r="AN30" s="167">
        <v>4</v>
      </c>
      <c r="AO30" s="167">
        <f t="shared" si="6"/>
        <v>4</v>
      </c>
      <c r="AP30" s="165">
        <v>0</v>
      </c>
      <c r="AQ30" s="167">
        <v>4</v>
      </c>
      <c r="AR30" s="167">
        <f t="shared" si="7"/>
        <v>4</v>
      </c>
      <c r="AS30" s="165">
        <v>0</v>
      </c>
      <c r="AT30" s="167">
        <v>4</v>
      </c>
      <c r="AU30" s="167">
        <f t="shared" si="8"/>
        <v>4</v>
      </c>
      <c r="AV30" s="165">
        <v>0</v>
      </c>
      <c r="AW30" s="167">
        <v>7</v>
      </c>
      <c r="AX30" s="167">
        <f t="shared" si="9"/>
        <v>7</v>
      </c>
      <c r="AY30" s="165">
        <v>0</v>
      </c>
      <c r="AZ30" s="167">
        <v>7</v>
      </c>
      <c r="BA30" s="167">
        <f t="shared" si="10"/>
        <v>7</v>
      </c>
      <c r="BB30" s="165">
        <v>0</v>
      </c>
      <c r="BC30" s="167">
        <v>9</v>
      </c>
      <c r="BD30" s="167">
        <f t="shared" si="11"/>
        <v>9</v>
      </c>
      <c r="BE30" s="165">
        <v>0</v>
      </c>
      <c r="BF30" s="167">
        <v>10</v>
      </c>
      <c r="BG30" s="167">
        <f t="shared" si="12"/>
        <v>10</v>
      </c>
      <c r="BH30" s="167">
        <v>0</v>
      </c>
      <c r="BI30" s="167">
        <v>10</v>
      </c>
      <c r="BJ30" s="167">
        <f t="shared" si="13"/>
        <v>10</v>
      </c>
      <c r="BK30" s="165">
        <v>0</v>
      </c>
      <c r="BL30" s="166">
        <v>12</v>
      </c>
      <c r="BM30" s="167">
        <f t="shared" si="14"/>
        <v>12</v>
      </c>
      <c r="BN30" s="165">
        <v>0</v>
      </c>
      <c r="BO30" s="166">
        <v>16</v>
      </c>
      <c r="BP30" s="167">
        <f>Table10093[[#This Row],[عام Public الربع الثاني عام2023م Quarter 2-2023]]+Table10093[[#This Row],[خاص Private الربع الثاني عام2023م Quarter 2-2023]]</f>
        <v>16</v>
      </c>
      <c r="BQ30" s="165">
        <v>0</v>
      </c>
      <c r="BR30" s="166">
        <v>17</v>
      </c>
      <c r="BS30" s="167">
        <f>Table10093[[#This Row],[خاص Private الربع الثالث عام2023م Quarter 3-2023]]+Table10093[[#This Row],[عام Public الربع الثالث عام2023م Quarter 3-2023]]</f>
        <v>17</v>
      </c>
      <c r="BT30" s="165">
        <v>0</v>
      </c>
      <c r="BU30" s="166">
        <v>20</v>
      </c>
      <c r="BV30" s="167">
        <f>Table10093[[#This Row],[خاص Private لربع الرابع عام2023م Quarter 4-2023]]+Table10093[[#This Row],[عام Public الربع الرابع عام2023م Quarter 4-2023]]</f>
        <v>20</v>
      </c>
      <c r="BW30" s="167">
        <v>0</v>
      </c>
      <c r="BX30" s="167">
        <v>23</v>
      </c>
      <c r="BY30" s="167">
        <f>Table10093[[#This Row],[عام Public الربع الأول عام2024م Quarter 1-2024]]+Table10093[[#This Row],[خاص Private الربع الأول عام2024م Quarter 1-2024]]</f>
        <v>23</v>
      </c>
      <c r="BZ30" s="167">
        <v>0</v>
      </c>
      <c r="CA30" s="167">
        <v>23</v>
      </c>
      <c r="CB30" s="167">
        <f>Table10093[[#This Row],[عام Public الربع الثاني عام2024م Quarter 2-2024]]+Table10093[[#This Row],[خاص Private الربع الثاني عام2024م Quarter 2-2024]]</f>
        <v>23</v>
      </c>
      <c r="CC30" s="167">
        <v>0</v>
      </c>
      <c r="CD30" s="167">
        <v>23</v>
      </c>
      <c r="CE30" s="167">
        <f>Table10093[[#This Row],[خاص Private الربع الثالث عام2024م Quarter 3-2024]]+Table10093[[#This Row],[عام Public الربع الثالث عام2024م Quarter 3-2024]]</f>
        <v>23</v>
      </c>
    </row>
    <row r="31" spans="1:83" ht="49" customHeight="1" thickBot="1">
      <c r="A31" s="186">
        <v>20</v>
      </c>
      <c r="B31" s="168" t="s">
        <v>100</v>
      </c>
      <c r="C31" s="169">
        <v>0</v>
      </c>
      <c r="D31" s="169">
        <v>3</v>
      </c>
      <c r="E31" s="169">
        <v>3</v>
      </c>
      <c r="F31" s="169">
        <v>4</v>
      </c>
      <c r="G31" s="169">
        <v>4</v>
      </c>
      <c r="H31" s="169">
        <v>8</v>
      </c>
      <c r="I31" s="169">
        <v>4</v>
      </c>
      <c r="J31" s="169">
        <v>6</v>
      </c>
      <c r="K31" s="169">
        <v>10</v>
      </c>
      <c r="L31" s="169">
        <v>4</v>
      </c>
      <c r="M31" s="171">
        <v>7</v>
      </c>
      <c r="N31" s="169">
        <v>11</v>
      </c>
      <c r="O31" s="169">
        <v>4</v>
      </c>
      <c r="P31" s="171">
        <v>7</v>
      </c>
      <c r="Q31" s="171">
        <v>11</v>
      </c>
      <c r="R31" s="169">
        <v>4</v>
      </c>
      <c r="S31" s="171">
        <v>7</v>
      </c>
      <c r="T31" s="171">
        <v>11</v>
      </c>
      <c r="U31" s="169">
        <v>4</v>
      </c>
      <c r="V31" s="171">
        <v>6</v>
      </c>
      <c r="W31" s="167">
        <v>10</v>
      </c>
      <c r="X31" s="169">
        <v>4</v>
      </c>
      <c r="Y31" s="171">
        <v>11</v>
      </c>
      <c r="Z31" s="171">
        <v>15</v>
      </c>
      <c r="AA31" s="169">
        <v>4</v>
      </c>
      <c r="AB31" s="171">
        <v>11</v>
      </c>
      <c r="AC31" s="171">
        <v>15</v>
      </c>
      <c r="AD31" s="169">
        <v>4</v>
      </c>
      <c r="AE31" s="171">
        <v>12</v>
      </c>
      <c r="AF31" s="167">
        <v>16</v>
      </c>
      <c r="AG31" s="165">
        <v>4</v>
      </c>
      <c r="AH31" s="166">
        <v>10</v>
      </c>
      <c r="AI31" s="167">
        <f t="shared" si="4"/>
        <v>14</v>
      </c>
      <c r="AJ31" s="165">
        <v>4</v>
      </c>
      <c r="AK31" s="166">
        <v>10</v>
      </c>
      <c r="AL31" s="167">
        <f t="shared" si="5"/>
        <v>14</v>
      </c>
      <c r="AM31" s="165">
        <v>4</v>
      </c>
      <c r="AN31" s="167">
        <v>14</v>
      </c>
      <c r="AO31" s="167">
        <f t="shared" si="6"/>
        <v>18</v>
      </c>
      <c r="AP31" s="165">
        <v>4</v>
      </c>
      <c r="AQ31" s="167">
        <v>14</v>
      </c>
      <c r="AR31" s="167">
        <f t="shared" si="7"/>
        <v>18</v>
      </c>
      <c r="AS31" s="165">
        <v>4</v>
      </c>
      <c r="AT31" s="167">
        <v>14</v>
      </c>
      <c r="AU31" s="167">
        <f t="shared" si="8"/>
        <v>18</v>
      </c>
      <c r="AV31" s="165">
        <v>4</v>
      </c>
      <c r="AW31" s="167">
        <v>14</v>
      </c>
      <c r="AX31" s="167">
        <f t="shared" si="9"/>
        <v>18</v>
      </c>
      <c r="AY31" s="165">
        <v>4</v>
      </c>
      <c r="AZ31" s="167">
        <v>18</v>
      </c>
      <c r="BA31" s="167">
        <f t="shared" si="10"/>
        <v>22</v>
      </c>
      <c r="BB31" s="165">
        <v>4</v>
      </c>
      <c r="BC31" s="167">
        <v>19</v>
      </c>
      <c r="BD31" s="167">
        <f t="shared" si="11"/>
        <v>23</v>
      </c>
      <c r="BE31" s="165">
        <v>4</v>
      </c>
      <c r="BF31" s="167">
        <v>19</v>
      </c>
      <c r="BG31" s="167">
        <f t="shared" si="12"/>
        <v>23</v>
      </c>
      <c r="BH31" s="167">
        <v>4</v>
      </c>
      <c r="BI31" s="167">
        <v>19</v>
      </c>
      <c r="BJ31" s="167">
        <f t="shared" si="13"/>
        <v>23</v>
      </c>
      <c r="BK31" s="165">
        <v>4</v>
      </c>
      <c r="BL31" s="166">
        <v>22</v>
      </c>
      <c r="BM31" s="167">
        <f t="shared" si="14"/>
        <v>26</v>
      </c>
      <c r="BN31" s="165">
        <v>4</v>
      </c>
      <c r="BO31" s="166">
        <v>26</v>
      </c>
      <c r="BP31" s="167">
        <f>Table10093[[#This Row],[عام Public الربع الثاني عام2023م Quarter 2-2023]]+Table10093[[#This Row],[خاص Private الربع الثاني عام2023م Quarter 2-2023]]</f>
        <v>30</v>
      </c>
      <c r="BQ31" s="165">
        <v>4</v>
      </c>
      <c r="BR31" s="166">
        <v>26</v>
      </c>
      <c r="BS31" s="167">
        <f>Table10093[[#This Row],[خاص Private الربع الثالث عام2023م Quarter 3-2023]]+Table10093[[#This Row],[عام Public الربع الثالث عام2023م Quarter 3-2023]]</f>
        <v>30</v>
      </c>
      <c r="BT31" s="165">
        <v>4</v>
      </c>
      <c r="BU31" s="166">
        <v>26</v>
      </c>
      <c r="BV31" s="167">
        <f>Table10093[[#This Row],[خاص Private لربع الرابع عام2023م Quarter 4-2023]]+Table10093[[#This Row],[عام Public الربع الرابع عام2023م Quarter 4-2023]]</f>
        <v>30</v>
      </c>
      <c r="BW31" s="167">
        <v>4</v>
      </c>
      <c r="BX31" s="167">
        <v>23</v>
      </c>
      <c r="BY31" s="167">
        <f>Table10093[[#This Row],[عام Public الربع الأول عام2024م Quarter 1-2024]]+Table10093[[#This Row],[خاص Private الربع الأول عام2024م Quarter 1-2024]]</f>
        <v>27</v>
      </c>
      <c r="BZ31" s="167">
        <v>4</v>
      </c>
      <c r="CA31" s="167">
        <v>22</v>
      </c>
      <c r="CB31" s="167">
        <f>Table10093[[#This Row],[عام Public الربع الثاني عام2024م Quarter 2-2024]]+Table10093[[#This Row],[خاص Private الربع الثاني عام2024م Quarter 2-2024]]</f>
        <v>26</v>
      </c>
      <c r="CC31" s="167">
        <v>4</v>
      </c>
      <c r="CD31" s="167">
        <v>18</v>
      </c>
      <c r="CE31" s="167">
        <f>Table10093[[#This Row],[خاص Private الربع الثالث عام2024م Quarter 3-2024]]+Table10093[[#This Row],[عام Public الربع الثالث عام2024م Quarter 3-2024]]</f>
        <v>22</v>
      </c>
    </row>
    <row r="32" spans="1:83" ht="49" customHeight="1" thickBot="1">
      <c r="A32" s="186">
        <v>21</v>
      </c>
      <c r="B32" s="168" t="s">
        <v>126</v>
      </c>
      <c r="C32" s="169">
        <v>2</v>
      </c>
      <c r="D32" s="169">
        <v>0</v>
      </c>
      <c r="E32" s="169">
        <v>2</v>
      </c>
      <c r="F32" s="169">
        <v>2</v>
      </c>
      <c r="G32" s="169">
        <v>0</v>
      </c>
      <c r="H32" s="169">
        <v>2</v>
      </c>
      <c r="I32" s="169">
        <v>2</v>
      </c>
      <c r="J32" s="169">
        <v>0</v>
      </c>
      <c r="K32" s="169">
        <v>2</v>
      </c>
      <c r="L32" s="169">
        <v>2</v>
      </c>
      <c r="M32" s="171">
        <v>0</v>
      </c>
      <c r="N32" s="169">
        <v>2</v>
      </c>
      <c r="O32" s="169">
        <v>2</v>
      </c>
      <c r="P32" s="171">
        <v>0</v>
      </c>
      <c r="Q32" s="171">
        <v>2</v>
      </c>
      <c r="R32" s="169">
        <v>2</v>
      </c>
      <c r="S32" s="171">
        <v>0</v>
      </c>
      <c r="T32" s="171">
        <v>2</v>
      </c>
      <c r="U32" s="169">
        <v>2</v>
      </c>
      <c r="V32" s="171">
        <v>1</v>
      </c>
      <c r="W32" s="167">
        <f>V32+U32</f>
        <v>3</v>
      </c>
      <c r="X32" s="169">
        <v>2</v>
      </c>
      <c r="Y32" s="171">
        <v>1</v>
      </c>
      <c r="Z32" s="171">
        <f>Y32+X32</f>
        <v>3</v>
      </c>
      <c r="AA32" s="169">
        <v>3</v>
      </c>
      <c r="AB32" s="171">
        <v>1</v>
      </c>
      <c r="AC32" s="171">
        <f>AB32+AA32</f>
        <v>4</v>
      </c>
      <c r="AD32" s="169">
        <v>3</v>
      </c>
      <c r="AE32" s="171">
        <v>1</v>
      </c>
      <c r="AF32" s="167">
        <f>AE32+AD32</f>
        <v>4</v>
      </c>
      <c r="AG32" s="165">
        <v>3</v>
      </c>
      <c r="AH32" s="166">
        <v>2</v>
      </c>
      <c r="AI32" s="167">
        <f t="shared" si="4"/>
        <v>5</v>
      </c>
      <c r="AJ32" s="165">
        <v>3</v>
      </c>
      <c r="AK32" s="166">
        <v>3</v>
      </c>
      <c r="AL32" s="167">
        <f t="shared" si="5"/>
        <v>6</v>
      </c>
      <c r="AM32" s="165">
        <v>3</v>
      </c>
      <c r="AN32" s="167">
        <v>4</v>
      </c>
      <c r="AO32" s="167">
        <f t="shared" si="6"/>
        <v>7</v>
      </c>
      <c r="AP32" s="165">
        <v>3</v>
      </c>
      <c r="AQ32" s="167">
        <v>4</v>
      </c>
      <c r="AR32" s="167">
        <f t="shared" si="7"/>
        <v>7</v>
      </c>
      <c r="AS32" s="165">
        <v>3</v>
      </c>
      <c r="AT32" s="167">
        <v>4</v>
      </c>
      <c r="AU32" s="167">
        <f t="shared" si="8"/>
        <v>7</v>
      </c>
      <c r="AV32" s="165">
        <v>3</v>
      </c>
      <c r="AW32" s="167">
        <v>3</v>
      </c>
      <c r="AX32" s="167">
        <f t="shared" si="9"/>
        <v>6</v>
      </c>
      <c r="AY32" s="165">
        <v>3</v>
      </c>
      <c r="AZ32" s="167">
        <v>3</v>
      </c>
      <c r="BA32" s="167">
        <f t="shared" si="10"/>
        <v>6</v>
      </c>
      <c r="BB32" s="165">
        <v>3</v>
      </c>
      <c r="BC32" s="167">
        <v>2</v>
      </c>
      <c r="BD32" s="167">
        <f t="shared" si="11"/>
        <v>5</v>
      </c>
      <c r="BE32" s="165">
        <v>3</v>
      </c>
      <c r="BF32" s="167">
        <v>8</v>
      </c>
      <c r="BG32" s="167">
        <f t="shared" si="12"/>
        <v>11</v>
      </c>
      <c r="BH32" s="167">
        <v>3</v>
      </c>
      <c r="BI32" s="167">
        <v>10</v>
      </c>
      <c r="BJ32" s="167">
        <f t="shared" si="13"/>
        <v>13</v>
      </c>
      <c r="BK32" s="165">
        <v>3</v>
      </c>
      <c r="BL32" s="166">
        <v>10</v>
      </c>
      <c r="BM32" s="167">
        <f t="shared" si="14"/>
        <v>13</v>
      </c>
      <c r="BN32" s="165">
        <v>3</v>
      </c>
      <c r="BO32" s="167">
        <v>11</v>
      </c>
      <c r="BP32" s="167">
        <f>Table10093[[#This Row],[عام Public الربع الثاني عام2023م Quarter 2-2023]]+Table10093[[#This Row],[خاص Private الربع الثاني عام2023م Quarter 2-2023]]</f>
        <v>14</v>
      </c>
      <c r="BQ32" s="165">
        <v>3</v>
      </c>
      <c r="BR32" s="167">
        <v>14</v>
      </c>
      <c r="BS32" s="167">
        <f>Table10093[[#This Row],[خاص Private الربع الثالث عام2023م Quarter 3-2023]]+Table10093[[#This Row],[عام Public الربع الثالث عام2023م Quarter 3-2023]]</f>
        <v>17</v>
      </c>
      <c r="BT32" s="165">
        <v>3</v>
      </c>
      <c r="BU32" s="166">
        <v>19</v>
      </c>
      <c r="BV32" s="167">
        <f>Table10093[[#This Row],[خاص Private لربع الرابع عام2023م Quarter 4-2023]]+Table10093[[#This Row],[عام Public الربع الرابع عام2023م Quarter 4-2023]]</f>
        <v>22</v>
      </c>
      <c r="BW32" s="167">
        <v>3</v>
      </c>
      <c r="BX32" s="167">
        <v>20</v>
      </c>
      <c r="BY32" s="167">
        <f>Table10093[[#This Row],[عام Public الربع الأول عام2024م Quarter 1-2024]]+Table10093[[#This Row],[خاص Private الربع الأول عام2024م Quarter 1-2024]]</f>
        <v>23</v>
      </c>
      <c r="BZ32" s="167">
        <v>3</v>
      </c>
      <c r="CA32" s="167">
        <v>19</v>
      </c>
      <c r="CB32" s="167">
        <f>Table10093[[#This Row],[عام Public الربع الثاني عام2024م Quarter 2-2024]]+Table10093[[#This Row],[خاص Private الربع الثاني عام2024م Quarter 2-2024]]</f>
        <v>22</v>
      </c>
      <c r="CC32" s="167">
        <v>3</v>
      </c>
      <c r="CD32" s="167">
        <v>18</v>
      </c>
      <c r="CE32" s="167">
        <f>Table10093[[#This Row],[خاص Private الربع الثالث عام2024م Quarter 3-2024]]+Table10093[[#This Row],[عام Public الربع الثالث عام2024م Quarter 3-2024]]</f>
        <v>21</v>
      </c>
    </row>
    <row r="33" spans="1:83" ht="49" customHeight="1" thickBot="1">
      <c r="A33" s="186">
        <v>22</v>
      </c>
      <c r="B33" s="168" t="s">
        <v>101</v>
      </c>
      <c r="C33" s="169">
        <v>0</v>
      </c>
      <c r="D33" s="169">
        <v>0</v>
      </c>
      <c r="E33" s="169">
        <v>0</v>
      </c>
      <c r="F33" s="169">
        <v>0</v>
      </c>
      <c r="G33" s="169">
        <v>0</v>
      </c>
      <c r="H33" s="169">
        <v>0</v>
      </c>
      <c r="I33" s="169">
        <v>1</v>
      </c>
      <c r="J33" s="169">
        <v>0</v>
      </c>
      <c r="K33" s="169">
        <v>1</v>
      </c>
      <c r="L33" s="169">
        <v>2</v>
      </c>
      <c r="M33" s="171">
        <v>0</v>
      </c>
      <c r="N33" s="169">
        <v>2</v>
      </c>
      <c r="O33" s="169">
        <v>2</v>
      </c>
      <c r="P33" s="171">
        <v>1</v>
      </c>
      <c r="Q33" s="171">
        <v>3</v>
      </c>
      <c r="R33" s="169">
        <v>2</v>
      </c>
      <c r="S33" s="171">
        <v>1</v>
      </c>
      <c r="T33" s="171">
        <v>3</v>
      </c>
      <c r="U33" s="169">
        <v>3</v>
      </c>
      <c r="V33" s="171">
        <v>1</v>
      </c>
      <c r="W33" s="167">
        <f>V33+U33</f>
        <v>4</v>
      </c>
      <c r="X33" s="169">
        <v>2</v>
      </c>
      <c r="Y33" s="171">
        <v>1</v>
      </c>
      <c r="Z33" s="171">
        <f>Y33+X33</f>
        <v>3</v>
      </c>
      <c r="AA33" s="169">
        <v>2</v>
      </c>
      <c r="AB33" s="171">
        <v>4</v>
      </c>
      <c r="AC33" s="171">
        <f>AB33+AA33</f>
        <v>6</v>
      </c>
      <c r="AD33" s="169">
        <v>2</v>
      </c>
      <c r="AE33" s="171">
        <v>4</v>
      </c>
      <c r="AF33" s="167">
        <f>AE33+AD33</f>
        <v>6</v>
      </c>
      <c r="AG33" s="169">
        <v>2</v>
      </c>
      <c r="AH33" s="172">
        <v>5</v>
      </c>
      <c r="AI33" s="167">
        <f t="shared" si="4"/>
        <v>7</v>
      </c>
      <c r="AJ33" s="169">
        <v>2</v>
      </c>
      <c r="AK33" s="172">
        <v>6</v>
      </c>
      <c r="AL33" s="167">
        <f t="shared" si="5"/>
        <v>8</v>
      </c>
      <c r="AM33" s="165">
        <v>2</v>
      </c>
      <c r="AN33" s="167">
        <v>8</v>
      </c>
      <c r="AO33" s="167">
        <f t="shared" si="6"/>
        <v>10</v>
      </c>
      <c r="AP33" s="165">
        <v>2</v>
      </c>
      <c r="AQ33" s="167">
        <v>9</v>
      </c>
      <c r="AR33" s="167">
        <f t="shared" si="7"/>
        <v>11</v>
      </c>
      <c r="AS33" s="165">
        <v>2</v>
      </c>
      <c r="AT33" s="167">
        <v>10</v>
      </c>
      <c r="AU33" s="167">
        <f t="shared" si="8"/>
        <v>12</v>
      </c>
      <c r="AV33" s="165">
        <v>2</v>
      </c>
      <c r="AW33" s="167">
        <v>10</v>
      </c>
      <c r="AX33" s="167">
        <f t="shared" si="9"/>
        <v>12</v>
      </c>
      <c r="AY33" s="165">
        <v>2</v>
      </c>
      <c r="AZ33" s="167">
        <v>11</v>
      </c>
      <c r="BA33" s="167">
        <f t="shared" si="10"/>
        <v>13</v>
      </c>
      <c r="BB33" s="175">
        <v>2</v>
      </c>
      <c r="BC33" s="175">
        <v>12</v>
      </c>
      <c r="BD33" s="167">
        <f t="shared" si="11"/>
        <v>14</v>
      </c>
      <c r="BE33" s="175">
        <v>2</v>
      </c>
      <c r="BF33" s="175">
        <v>13</v>
      </c>
      <c r="BG33" s="167">
        <f t="shared" si="12"/>
        <v>15</v>
      </c>
      <c r="BH33" s="167">
        <v>2</v>
      </c>
      <c r="BI33" s="167">
        <v>13</v>
      </c>
      <c r="BJ33" s="167">
        <f t="shared" si="13"/>
        <v>15</v>
      </c>
      <c r="BK33" s="165">
        <v>2</v>
      </c>
      <c r="BL33" s="166">
        <v>13</v>
      </c>
      <c r="BM33" s="167">
        <f t="shared" si="14"/>
        <v>15</v>
      </c>
      <c r="BN33" s="165">
        <v>3</v>
      </c>
      <c r="BO33" s="167">
        <v>12</v>
      </c>
      <c r="BP33" s="167">
        <f>Table10093[[#This Row],[عام Public الربع الثاني عام2023م Quarter 2-2023]]+Table10093[[#This Row],[خاص Private الربع الثاني عام2023م Quarter 2-2023]]</f>
        <v>15</v>
      </c>
      <c r="BQ33" s="165">
        <v>4</v>
      </c>
      <c r="BR33" s="167">
        <v>14</v>
      </c>
      <c r="BS33" s="167">
        <f>Table10093[[#This Row],[خاص Private الربع الثالث عام2023م Quarter 3-2023]]+Table10093[[#This Row],[عام Public الربع الثالث عام2023م Quarter 3-2023]]</f>
        <v>18</v>
      </c>
      <c r="BT33" s="165">
        <v>4</v>
      </c>
      <c r="BU33" s="166">
        <v>13</v>
      </c>
      <c r="BV33" s="167">
        <f>Table10093[[#This Row],[خاص Private لربع الرابع عام2023م Quarter 4-2023]]+Table10093[[#This Row],[عام Public الربع الرابع عام2023م Quarter 4-2023]]</f>
        <v>17</v>
      </c>
      <c r="BW33" s="167">
        <v>4</v>
      </c>
      <c r="BX33" s="167">
        <v>13</v>
      </c>
      <c r="BY33" s="167">
        <f>Table10093[[#This Row],[عام Public الربع الأول عام2024م Quarter 1-2024]]+Table10093[[#This Row],[خاص Private الربع الأول عام2024م Quarter 1-2024]]</f>
        <v>17</v>
      </c>
      <c r="BZ33" s="167">
        <v>4</v>
      </c>
      <c r="CA33" s="167">
        <v>14</v>
      </c>
      <c r="CB33" s="167">
        <f>Table10093[[#This Row],[عام Public الربع الثاني عام2024م Quarter 2-2024]]+Table10093[[#This Row],[خاص Private الربع الثاني عام2024م Quarter 2-2024]]</f>
        <v>18</v>
      </c>
      <c r="CC33" s="167">
        <v>4</v>
      </c>
      <c r="CD33" s="167">
        <v>17</v>
      </c>
      <c r="CE33" s="167">
        <f>Table10093[[#This Row],[خاص Private الربع الثالث عام2024م Quarter 3-2024]]+Table10093[[#This Row],[عام Public الربع الثالث عام2024م Quarter 3-2024]]</f>
        <v>21</v>
      </c>
    </row>
    <row r="34" spans="1:83" ht="49" customHeight="1" thickBot="1">
      <c r="A34" s="186">
        <v>23</v>
      </c>
      <c r="B34" s="168" t="s">
        <v>119</v>
      </c>
      <c r="C34" s="171" t="s">
        <v>5</v>
      </c>
      <c r="D34" s="171" t="s">
        <v>5</v>
      </c>
      <c r="E34" s="171" t="s">
        <v>5</v>
      </c>
      <c r="F34" s="171" t="s">
        <v>5</v>
      </c>
      <c r="G34" s="171" t="s">
        <v>5</v>
      </c>
      <c r="H34" s="171" t="s">
        <v>5</v>
      </c>
      <c r="I34" s="171" t="s">
        <v>5</v>
      </c>
      <c r="J34" s="171" t="s">
        <v>5</v>
      </c>
      <c r="K34" s="171" t="s">
        <v>5</v>
      </c>
      <c r="L34" s="171" t="s">
        <v>5</v>
      </c>
      <c r="M34" s="171" t="s">
        <v>5</v>
      </c>
      <c r="N34" s="171" t="s">
        <v>5</v>
      </c>
      <c r="O34" s="171" t="s">
        <v>5</v>
      </c>
      <c r="P34" s="171" t="s">
        <v>5</v>
      </c>
      <c r="Q34" s="171" t="s">
        <v>5</v>
      </c>
      <c r="R34" s="171" t="s">
        <v>5</v>
      </c>
      <c r="S34" s="171" t="s">
        <v>5</v>
      </c>
      <c r="T34" s="171" t="s">
        <v>5</v>
      </c>
      <c r="U34" s="171" t="s">
        <v>5</v>
      </c>
      <c r="V34" s="171" t="s">
        <v>5</v>
      </c>
      <c r="W34" s="167" t="s">
        <v>5</v>
      </c>
      <c r="X34" s="171" t="s">
        <v>5</v>
      </c>
      <c r="Y34" s="171" t="s">
        <v>5</v>
      </c>
      <c r="Z34" s="171" t="s">
        <v>5</v>
      </c>
      <c r="AA34" s="171" t="s">
        <v>5</v>
      </c>
      <c r="AB34" s="171" t="s">
        <v>5</v>
      </c>
      <c r="AC34" s="171" t="s">
        <v>5</v>
      </c>
      <c r="AD34" s="171" t="s">
        <v>5</v>
      </c>
      <c r="AE34" s="171" t="s">
        <v>5</v>
      </c>
      <c r="AF34" s="167" t="s">
        <v>5</v>
      </c>
      <c r="AG34" s="167" t="s">
        <v>5</v>
      </c>
      <c r="AH34" s="167" t="s">
        <v>5</v>
      </c>
      <c r="AI34" s="167" t="s">
        <v>5</v>
      </c>
      <c r="AJ34" s="167" t="s">
        <v>5</v>
      </c>
      <c r="AK34" s="167" t="s">
        <v>5</v>
      </c>
      <c r="AL34" s="167" t="s">
        <v>5</v>
      </c>
      <c r="AM34" s="167" t="s">
        <v>5</v>
      </c>
      <c r="AN34" s="167" t="s">
        <v>5</v>
      </c>
      <c r="AO34" s="167" t="s">
        <v>5</v>
      </c>
      <c r="AP34" s="167" t="s">
        <v>5</v>
      </c>
      <c r="AQ34" s="167" t="s">
        <v>5</v>
      </c>
      <c r="AR34" s="167" t="s">
        <v>5</v>
      </c>
      <c r="AS34" s="167" t="s">
        <v>5</v>
      </c>
      <c r="AT34" s="167" t="s">
        <v>5</v>
      </c>
      <c r="AU34" s="167" t="s">
        <v>5</v>
      </c>
      <c r="AV34" s="167" t="s">
        <v>5</v>
      </c>
      <c r="AW34" s="167" t="s">
        <v>5</v>
      </c>
      <c r="AX34" s="167" t="s">
        <v>5</v>
      </c>
      <c r="AY34" s="167" t="s">
        <v>5</v>
      </c>
      <c r="AZ34" s="167" t="s">
        <v>5</v>
      </c>
      <c r="BA34" s="167" t="s">
        <v>5</v>
      </c>
      <c r="BB34" s="167" t="s">
        <v>5</v>
      </c>
      <c r="BC34" s="167" t="s">
        <v>5</v>
      </c>
      <c r="BD34" s="167" t="s">
        <v>5</v>
      </c>
      <c r="BE34" s="167">
        <v>1</v>
      </c>
      <c r="BF34" s="167">
        <v>0</v>
      </c>
      <c r="BG34" s="167">
        <f t="shared" si="12"/>
        <v>1</v>
      </c>
      <c r="BH34" s="167">
        <v>1</v>
      </c>
      <c r="BI34" s="167">
        <v>5</v>
      </c>
      <c r="BJ34" s="167">
        <f t="shared" si="13"/>
        <v>6</v>
      </c>
      <c r="BK34" s="165">
        <v>1</v>
      </c>
      <c r="BL34" s="166">
        <v>7</v>
      </c>
      <c r="BM34" s="167">
        <f t="shared" si="14"/>
        <v>8</v>
      </c>
      <c r="BN34" s="165">
        <v>2</v>
      </c>
      <c r="BO34" s="166">
        <v>7</v>
      </c>
      <c r="BP34" s="167">
        <f>Table10093[[#This Row],[عام Public الربع الثاني عام2023م Quarter 2-2023]]+Table10093[[#This Row],[خاص Private الربع الثاني عام2023م Quarter 2-2023]]</f>
        <v>9</v>
      </c>
      <c r="BQ34" s="165">
        <v>2</v>
      </c>
      <c r="BR34" s="166">
        <v>9</v>
      </c>
      <c r="BS34" s="167">
        <f>Table10093[[#This Row],[خاص Private الربع الثالث عام2023م Quarter 3-2023]]+Table10093[[#This Row],[عام Public الربع الثالث عام2023م Quarter 3-2023]]</f>
        <v>11</v>
      </c>
      <c r="BT34" s="165">
        <v>2</v>
      </c>
      <c r="BU34" s="166">
        <v>11</v>
      </c>
      <c r="BV34" s="167">
        <f>Table10093[[#This Row],[خاص Private لربع الرابع عام2023م Quarter 4-2023]]+Table10093[[#This Row],[عام Public الربع الرابع عام2023م Quarter 4-2023]]</f>
        <v>13</v>
      </c>
      <c r="BW34" s="167">
        <v>2</v>
      </c>
      <c r="BX34" s="167">
        <v>12</v>
      </c>
      <c r="BY34" s="167">
        <f>Table10093[[#This Row],[عام Public الربع الأول عام2024م Quarter 1-2024]]+Table10093[[#This Row],[خاص Private الربع الأول عام2024م Quarter 1-2024]]</f>
        <v>14</v>
      </c>
      <c r="BZ34" s="167">
        <v>2</v>
      </c>
      <c r="CA34" s="167">
        <v>13</v>
      </c>
      <c r="CB34" s="167">
        <f>Table10093[[#This Row],[عام Public الربع الثاني عام2024م Quarter 2-2024]]+Table10093[[#This Row],[خاص Private الربع الثاني عام2024م Quarter 2-2024]]</f>
        <v>15</v>
      </c>
      <c r="CC34" s="167">
        <v>2</v>
      </c>
      <c r="CD34" s="167">
        <v>16</v>
      </c>
      <c r="CE34" s="167">
        <f>Table10093[[#This Row],[خاص Private الربع الثالث عام2024م Quarter 3-2024]]+Table10093[[#This Row],[عام Public الربع الثالث عام2024م Quarter 3-2024]]</f>
        <v>18</v>
      </c>
    </row>
    <row r="35" spans="1:83" ht="49" customHeight="1" thickBot="1">
      <c r="A35" s="186">
        <v>24</v>
      </c>
      <c r="B35" s="168" t="s">
        <v>114</v>
      </c>
      <c r="C35" s="169">
        <v>5</v>
      </c>
      <c r="D35" s="169">
        <v>1</v>
      </c>
      <c r="E35" s="169">
        <v>6</v>
      </c>
      <c r="F35" s="169">
        <v>5</v>
      </c>
      <c r="G35" s="169">
        <v>1</v>
      </c>
      <c r="H35" s="169">
        <v>6</v>
      </c>
      <c r="I35" s="169">
        <v>5</v>
      </c>
      <c r="J35" s="169">
        <v>1</v>
      </c>
      <c r="K35" s="169">
        <v>6</v>
      </c>
      <c r="L35" s="169">
        <v>5</v>
      </c>
      <c r="M35" s="171">
        <v>1</v>
      </c>
      <c r="N35" s="169">
        <v>6</v>
      </c>
      <c r="O35" s="169">
        <v>5</v>
      </c>
      <c r="P35" s="171">
        <v>1</v>
      </c>
      <c r="Q35" s="171">
        <v>6</v>
      </c>
      <c r="R35" s="169">
        <v>5</v>
      </c>
      <c r="S35" s="171">
        <v>2</v>
      </c>
      <c r="T35" s="171">
        <v>7</v>
      </c>
      <c r="U35" s="169">
        <v>5</v>
      </c>
      <c r="V35" s="171">
        <v>2</v>
      </c>
      <c r="W35" s="167">
        <f>V35+U35</f>
        <v>7</v>
      </c>
      <c r="X35" s="169">
        <v>5</v>
      </c>
      <c r="Y35" s="171">
        <v>2</v>
      </c>
      <c r="Z35" s="171">
        <f>Y35+X35</f>
        <v>7</v>
      </c>
      <c r="AA35" s="169">
        <v>5</v>
      </c>
      <c r="AB35" s="171">
        <v>3</v>
      </c>
      <c r="AC35" s="171">
        <f>AB35+AA35</f>
        <v>8</v>
      </c>
      <c r="AD35" s="169">
        <v>5</v>
      </c>
      <c r="AE35" s="171">
        <v>3</v>
      </c>
      <c r="AF35" s="167">
        <f>AE35+AD35</f>
        <v>8</v>
      </c>
      <c r="AG35" s="165">
        <v>5</v>
      </c>
      <c r="AH35" s="167">
        <v>3</v>
      </c>
      <c r="AI35" s="167">
        <f>AH35+AG35</f>
        <v>8</v>
      </c>
      <c r="AJ35" s="165">
        <v>5</v>
      </c>
      <c r="AK35" s="167">
        <v>3</v>
      </c>
      <c r="AL35" s="167">
        <f>AK35+AJ35</f>
        <v>8</v>
      </c>
      <c r="AM35" s="165">
        <v>5</v>
      </c>
      <c r="AN35" s="167">
        <v>4</v>
      </c>
      <c r="AO35" s="167">
        <f>AN35+AM35</f>
        <v>9</v>
      </c>
      <c r="AP35" s="165">
        <v>5</v>
      </c>
      <c r="AQ35" s="167">
        <v>4</v>
      </c>
      <c r="AR35" s="167">
        <f>AQ35+AP35</f>
        <v>9</v>
      </c>
      <c r="AS35" s="165">
        <v>5</v>
      </c>
      <c r="AT35" s="167">
        <v>4</v>
      </c>
      <c r="AU35" s="167">
        <f>AT35+AS35</f>
        <v>9</v>
      </c>
      <c r="AV35" s="165">
        <v>5</v>
      </c>
      <c r="AW35" s="167">
        <v>4</v>
      </c>
      <c r="AX35" s="167">
        <f>AW35+AV35</f>
        <v>9</v>
      </c>
      <c r="AY35" s="165">
        <v>5</v>
      </c>
      <c r="AZ35" s="167">
        <v>4</v>
      </c>
      <c r="BA35" s="167">
        <f>AZ35+AY35</f>
        <v>9</v>
      </c>
      <c r="BB35" s="165">
        <v>5</v>
      </c>
      <c r="BC35" s="167">
        <v>4</v>
      </c>
      <c r="BD35" s="167">
        <f>BC35+BB35</f>
        <v>9</v>
      </c>
      <c r="BE35" s="165">
        <v>5</v>
      </c>
      <c r="BF35" s="167">
        <v>3</v>
      </c>
      <c r="BG35" s="167">
        <f t="shared" si="12"/>
        <v>8</v>
      </c>
      <c r="BH35" s="167">
        <v>5</v>
      </c>
      <c r="BI35" s="167">
        <v>3</v>
      </c>
      <c r="BJ35" s="167">
        <f t="shared" si="13"/>
        <v>8</v>
      </c>
      <c r="BK35" s="165">
        <v>5</v>
      </c>
      <c r="BL35" s="166">
        <v>6</v>
      </c>
      <c r="BM35" s="167">
        <f t="shared" si="14"/>
        <v>11</v>
      </c>
      <c r="BN35" s="165">
        <v>5</v>
      </c>
      <c r="BO35" s="166">
        <v>7</v>
      </c>
      <c r="BP35" s="167">
        <f>Table10093[[#This Row],[عام Public الربع الثاني عام2023م Quarter 2-2023]]+Table10093[[#This Row],[خاص Private الربع الثاني عام2023م Quarter 2-2023]]</f>
        <v>12</v>
      </c>
      <c r="BQ35" s="165">
        <v>5</v>
      </c>
      <c r="BR35" s="166">
        <v>8</v>
      </c>
      <c r="BS35" s="167">
        <f>Table10093[[#This Row],[خاص Private الربع الثالث عام2023م Quarter 3-2023]]+Table10093[[#This Row],[عام Public الربع الثالث عام2023م Quarter 3-2023]]</f>
        <v>13</v>
      </c>
      <c r="BT35" s="165">
        <v>5</v>
      </c>
      <c r="BU35" s="166">
        <v>10</v>
      </c>
      <c r="BV35" s="167">
        <f>Table10093[[#This Row],[خاص Private لربع الرابع عام2023م Quarter 4-2023]]+Table10093[[#This Row],[عام Public الربع الرابع عام2023م Quarter 4-2023]]</f>
        <v>15</v>
      </c>
      <c r="BW35" s="167">
        <v>5</v>
      </c>
      <c r="BX35" s="167">
        <v>11</v>
      </c>
      <c r="BY35" s="167">
        <f>Table10093[[#This Row],[عام Public الربع الأول عام2024م Quarter 1-2024]]+Table10093[[#This Row],[خاص Private الربع الأول عام2024م Quarter 1-2024]]</f>
        <v>16</v>
      </c>
      <c r="BZ35" s="167">
        <v>5</v>
      </c>
      <c r="CA35" s="167">
        <v>11</v>
      </c>
      <c r="CB35" s="167">
        <f>Table10093[[#This Row],[عام Public الربع الثاني عام2024م Quarter 2-2024]]+Table10093[[#This Row],[خاص Private الربع الثاني عام2024م Quarter 2-2024]]</f>
        <v>16</v>
      </c>
      <c r="CC35" s="167">
        <v>5</v>
      </c>
      <c r="CD35" s="167">
        <v>12</v>
      </c>
      <c r="CE35" s="167">
        <f>Table10093[[#This Row],[خاص Private الربع الثالث عام2024م Quarter 3-2024]]+Table10093[[#This Row],[عام Public الربع الثالث عام2024م Quarter 3-2024]]</f>
        <v>17</v>
      </c>
    </row>
    <row r="36" spans="1:83" ht="49" customHeight="1" thickBot="1">
      <c r="A36" s="186">
        <v>25</v>
      </c>
      <c r="B36" s="168" t="s">
        <v>109</v>
      </c>
      <c r="C36" s="165">
        <v>5</v>
      </c>
      <c r="D36" s="165">
        <v>12</v>
      </c>
      <c r="E36" s="165">
        <v>17</v>
      </c>
      <c r="F36" s="165">
        <v>5</v>
      </c>
      <c r="G36" s="165">
        <v>12</v>
      </c>
      <c r="H36" s="165">
        <v>17</v>
      </c>
      <c r="I36" s="165">
        <v>5</v>
      </c>
      <c r="J36" s="165">
        <v>11</v>
      </c>
      <c r="K36" s="165">
        <v>16</v>
      </c>
      <c r="L36" s="165">
        <v>5</v>
      </c>
      <c r="M36" s="167">
        <v>12</v>
      </c>
      <c r="N36" s="165">
        <v>17</v>
      </c>
      <c r="O36" s="165">
        <v>5</v>
      </c>
      <c r="P36" s="167">
        <v>8</v>
      </c>
      <c r="Q36" s="167">
        <v>13</v>
      </c>
      <c r="R36" s="165">
        <v>5</v>
      </c>
      <c r="S36" s="167">
        <v>8</v>
      </c>
      <c r="T36" s="167">
        <v>13</v>
      </c>
      <c r="U36" s="165">
        <v>5</v>
      </c>
      <c r="V36" s="167">
        <v>10</v>
      </c>
      <c r="W36" s="167">
        <f>V36+U36</f>
        <v>15</v>
      </c>
      <c r="X36" s="165">
        <v>5</v>
      </c>
      <c r="Y36" s="167">
        <v>12</v>
      </c>
      <c r="Z36" s="167">
        <f>Y36+X36</f>
        <v>17</v>
      </c>
      <c r="AA36" s="165">
        <v>3</v>
      </c>
      <c r="AB36" s="167">
        <v>12</v>
      </c>
      <c r="AC36" s="167">
        <f>AB36+AA36</f>
        <v>15</v>
      </c>
      <c r="AD36" s="165">
        <v>3</v>
      </c>
      <c r="AE36" s="167">
        <v>12</v>
      </c>
      <c r="AF36" s="167">
        <f>AE36+AD36</f>
        <v>15</v>
      </c>
      <c r="AG36" s="165">
        <v>3</v>
      </c>
      <c r="AH36" s="167">
        <v>13</v>
      </c>
      <c r="AI36" s="167">
        <f>AH36+AG36</f>
        <v>16</v>
      </c>
      <c r="AJ36" s="165">
        <v>4</v>
      </c>
      <c r="AK36" s="167">
        <v>11</v>
      </c>
      <c r="AL36" s="167">
        <f>AK36+AJ36</f>
        <v>15</v>
      </c>
      <c r="AM36" s="165">
        <v>4</v>
      </c>
      <c r="AN36" s="167">
        <v>11</v>
      </c>
      <c r="AO36" s="167">
        <f>AN36+AM36</f>
        <v>15</v>
      </c>
      <c r="AP36" s="165">
        <v>4</v>
      </c>
      <c r="AQ36" s="167">
        <v>11</v>
      </c>
      <c r="AR36" s="167">
        <f>AQ36+AP36</f>
        <v>15</v>
      </c>
      <c r="AS36" s="165">
        <v>4</v>
      </c>
      <c r="AT36" s="167">
        <v>11</v>
      </c>
      <c r="AU36" s="167">
        <f>AT36+AS36</f>
        <v>15</v>
      </c>
      <c r="AV36" s="165">
        <v>3</v>
      </c>
      <c r="AW36" s="167">
        <v>10</v>
      </c>
      <c r="AX36" s="167">
        <f>AW36+AV36</f>
        <v>13</v>
      </c>
      <c r="AY36" s="165">
        <v>3</v>
      </c>
      <c r="AZ36" s="167">
        <v>12</v>
      </c>
      <c r="BA36" s="167">
        <f>AZ36+AY36</f>
        <v>15</v>
      </c>
      <c r="BB36" s="175">
        <v>3</v>
      </c>
      <c r="BC36" s="175">
        <v>13</v>
      </c>
      <c r="BD36" s="167">
        <f>BC36+BB36</f>
        <v>16</v>
      </c>
      <c r="BE36" s="175">
        <v>3</v>
      </c>
      <c r="BF36" s="175">
        <v>12</v>
      </c>
      <c r="BG36" s="167">
        <f t="shared" si="12"/>
        <v>15</v>
      </c>
      <c r="BH36" s="167">
        <v>3</v>
      </c>
      <c r="BI36" s="167">
        <v>12</v>
      </c>
      <c r="BJ36" s="167">
        <f t="shared" si="13"/>
        <v>15</v>
      </c>
      <c r="BK36" s="165">
        <v>3</v>
      </c>
      <c r="BL36" s="167">
        <v>12</v>
      </c>
      <c r="BM36" s="167">
        <f t="shared" si="14"/>
        <v>15</v>
      </c>
      <c r="BN36" s="165">
        <v>3</v>
      </c>
      <c r="BO36" s="167">
        <v>11</v>
      </c>
      <c r="BP36" s="167">
        <f>Table10093[[#This Row],[عام Public الربع الثاني عام2023م Quarter 2-2023]]+Table10093[[#This Row],[خاص Private الربع الثاني عام2023م Quarter 2-2023]]</f>
        <v>14</v>
      </c>
      <c r="BQ36" s="165">
        <v>3</v>
      </c>
      <c r="BR36" s="167">
        <v>14</v>
      </c>
      <c r="BS36" s="167">
        <f>Table10093[[#This Row],[خاص Private الربع الثالث عام2023م Quarter 3-2023]]+Table10093[[#This Row],[عام Public الربع الثالث عام2023م Quarter 3-2023]]</f>
        <v>17</v>
      </c>
      <c r="BT36" s="165">
        <v>3</v>
      </c>
      <c r="BU36" s="166">
        <v>14</v>
      </c>
      <c r="BV36" s="167">
        <f>Table10093[[#This Row],[خاص Private لربع الرابع عام2023م Quarter 4-2023]]+Table10093[[#This Row],[عام Public الربع الرابع عام2023م Quarter 4-2023]]</f>
        <v>17</v>
      </c>
      <c r="BW36" s="167">
        <v>3</v>
      </c>
      <c r="BX36" s="167">
        <v>14</v>
      </c>
      <c r="BY36" s="167">
        <f>Table10093[[#This Row],[عام Public الربع الأول عام2024م Quarter 1-2024]]+Table10093[[#This Row],[خاص Private الربع الأول عام2024م Quarter 1-2024]]</f>
        <v>17</v>
      </c>
      <c r="BZ36" s="167">
        <v>3</v>
      </c>
      <c r="CA36" s="167">
        <v>14</v>
      </c>
      <c r="CB36" s="167">
        <f>Table10093[[#This Row],[عام Public الربع الثاني عام2024م Quarter 2-2024]]+Table10093[[#This Row],[خاص Private الربع الثاني عام2024م Quarter 2-2024]]</f>
        <v>17</v>
      </c>
      <c r="CC36" s="167">
        <v>3</v>
      </c>
      <c r="CD36" s="167">
        <v>12</v>
      </c>
      <c r="CE36" s="167">
        <f>Table10093[[#This Row],[خاص Private الربع الثالث عام2024م Quarter 3-2024]]+Table10093[[#This Row],[عام Public الربع الثالث عام2024م Quarter 3-2024]]</f>
        <v>15</v>
      </c>
    </row>
    <row r="37" spans="1:83" s="22" customFormat="1" ht="49" customHeight="1" thickBot="1">
      <c r="A37" s="186">
        <v>26</v>
      </c>
      <c r="B37" s="168" t="s">
        <v>91</v>
      </c>
      <c r="C37" s="165">
        <v>1</v>
      </c>
      <c r="D37" s="165">
        <v>2</v>
      </c>
      <c r="E37" s="165">
        <v>3</v>
      </c>
      <c r="F37" s="165">
        <v>1</v>
      </c>
      <c r="G37" s="165">
        <v>2</v>
      </c>
      <c r="H37" s="165">
        <v>3</v>
      </c>
      <c r="I37" s="165">
        <v>1</v>
      </c>
      <c r="J37" s="165">
        <v>1</v>
      </c>
      <c r="K37" s="165">
        <v>2</v>
      </c>
      <c r="L37" s="165">
        <v>1</v>
      </c>
      <c r="M37" s="167">
        <v>1</v>
      </c>
      <c r="N37" s="165">
        <v>2</v>
      </c>
      <c r="O37" s="165">
        <v>1</v>
      </c>
      <c r="P37" s="167">
        <v>1</v>
      </c>
      <c r="Q37" s="167">
        <v>2</v>
      </c>
      <c r="R37" s="165">
        <v>1</v>
      </c>
      <c r="S37" s="167">
        <v>2</v>
      </c>
      <c r="T37" s="167">
        <v>3</v>
      </c>
      <c r="U37" s="165">
        <v>1</v>
      </c>
      <c r="V37" s="167">
        <v>2</v>
      </c>
      <c r="W37" s="167">
        <f>V37+U37</f>
        <v>3</v>
      </c>
      <c r="X37" s="165">
        <v>1</v>
      </c>
      <c r="Y37" s="167">
        <v>4</v>
      </c>
      <c r="Z37" s="167">
        <f>Y37+X37</f>
        <v>5</v>
      </c>
      <c r="AA37" s="165">
        <v>1</v>
      </c>
      <c r="AB37" s="167">
        <v>4</v>
      </c>
      <c r="AC37" s="167">
        <f>AB37+AA37</f>
        <v>5</v>
      </c>
      <c r="AD37" s="165">
        <v>1</v>
      </c>
      <c r="AE37" s="167">
        <v>4</v>
      </c>
      <c r="AF37" s="167">
        <f>AE37+AD37</f>
        <v>5</v>
      </c>
      <c r="AG37" s="165">
        <v>1</v>
      </c>
      <c r="AH37" s="167">
        <v>3</v>
      </c>
      <c r="AI37" s="167">
        <f>AH37+AG37</f>
        <v>4</v>
      </c>
      <c r="AJ37" s="165">
        <v>1</v>
      </c>
      <c r="AK37" s="167">
        <v>4</v>
      </c>
      <c r="AL37" s="167">
        <f>AK37+AJ37</f>
        <v>5</v>
      </c>
      <c r="AM37" s="165">
        <v>1</v>
      </c>
      <c r="AN37" s="167">
        <v>4</v>
      </c>
      <c r="AO37" s="167">
        <f>AN37+AM37</f>
        <v>5</v>
      </c>
      <c r="AP37" s="165">
        <v>1</v>
      </c>
      <c r="AQ37" s="167">
        <v>5</v>
      </c>
      <c r="AR37" s="167">
        <f>AQ37+AP37</f>
        <v>6</v>
      </c>
      <c r="AS37" s="165">
        <v>1</v>
      </c>
      <c r="AT37" s="167">
        <v>6</v>
      </c>
      <c r="AU37" s="167">
        <f>AT37+AS37</f>
        <v>7</v>
      </c>
      <c r="AV37" s="165">
        <v>1</v>
      </c>
      <c r="AW37" s="167">
        <v>7</v>
      </c>
      <c r="AX37" s="167">
        <f>AW37+AV37</f>
        <v>8</v>
      </c>
      <c r="AY37" s="165">
        <v>1</v>
      </c>
      <c r="AZ37" s="167">
        <v>8</v>
      </c>
      <c r="BA37" s="167">
        <f>AZ37+AY37</f>
        <v>9</v>
      </c>
      <c r="BB37" s="165">
        <v>1</v>
      </c>
      <c r="BC37" s="167">
        <v>8</v>
      </c>
      <c r="BD37" s="167">
        <f>BC37+BB37</f>
        <v>9</v>
      </c>
      <c r="BE37" s="165">
        <v>1</v>
      </c>
      <c r="BF37" s="167">
        <v>9</v>
      </c>
      <c r="BG37" s="167">
        <f t="shared" si="12"/>
        <v>10</v>
      </c>
      <c r="BH37" s="167">
        <v>1</v>
      </c>
      <c r="BI37" s="167">
        <v>11</v>
      </c>
      <c r="BJ37" s="167">
        <f t="shared" si="13"/>
        <v>12</v>
      </c>
      <c r="BK37" s="165">
        <v>1</v>
      </c>
      <c r="BL37" s="167">
        <v>13</v>
      </c>
      <c r="BM37" s="167">
        <f t="shared" si="14"/>
        <v>14</v>
      </c>
      <c r="BN37" s="165">
        <v>1</v>
      </c>
      <c r="BO37" s="167">
        <v>13</v>
      </c>
      <c r="BP37" s="167">
        <f>Table10093[[#This Row],[عام Public الربع الثاني عام2023م Quarter 2-2023]]+Table10093[[#This Row],[خاص Private الربع الثاني عام2023م Quarter 2-2023]]</f>
        <v>14</v>
      </c>
      <c r="BQ37" s="165">
        <v>0</v>
      </c>
      <c r="BR37" s="167">
        <v>13</v>
      </c>
      <c r="BS37" s="167">
        <f>Table10093[[#This Row],[خاص Private الربع الثالث عام2023م Quarter 3-2023]]+Table10093[[#This Row],[عام Public الربع الثالث عام2023م Quarter 3-2023]]</f>
        <v>13</v>
      </c>
      <c r="BT37" s="165">
        <v>0</v>
      </c>
      <c r="BU37" s="166">
        <v>11</v>
      </c>
      <c r="BV37" s="167">
        <f>Table10093[[#This Row],[خاص Private لربع الرابع عام2023م Quarter 4-2023]]+Table10093[[#This Row],[عام Public الربع الرابع عام2023م Quarter 4-2023]]</f>
        <v>11</v>
      </c>
      <c r="BW37" s="167">
        <v>0</v>
      </c>
      <c r="BX37" s="167">
        <v>10</v>
      </c>
      <c r="BY37" s="167">
        <f>Table10093[[#This Row],[عام Public الربع الأول عام2024م Quarter 1-2024]]+Table10093[[#This Row],[خاص Private الربع الأول عام2024م Quarter 1-2024]]</f>
        <v>10</v>
      </c>
      <c r="BZ37" s="167">
        <v>0</v>
      </c>
      <c r="CA37" s="167">
        <v>10</v>
      </c>
      <c r="CB37" s="167">
        <f>Table10093[[#This Row],[عام Public الربع الثاني عام2024م Quarter 2-2024]]+Table10093[[#This Row],[خاص Private الربع الثاني عام2024م Quarter 2-2024]]</f>
        <v>10</v>
      </c>
      <c r="CC37" s="167">
        <v>0</v>
      </c>
      <c r="CD37" s="167">
        <v>15</v>
      </c>
      <c r="CE37" s="167">
        <f>Table10093[[#This Row],[خاص Private الربع الثالث عام2024م Quarter 3-2024]]+Table10093[[#This Row],[عام Public الربع الثالث عام2024م Quarter 3-2024]]</f>
        <v>15</v>
      </c>
    </row>
    <row r="38" spans="1:83" ht="49" customHeight="1" thickBot="1">
      <c r="A38" s="186">
        <v>27</v>
      </c>
      <c r="B38" s="168" t="s">
        <v>135</v>
      </c>
      <c r="C38" s="165">
        <v>5</v>
      </c>
      <c r="D38" s="165">
        <v>8</v>
      </c>
      <c r="E38" s="165">
        <v>13</v>
      </c>
      <c r="F38" s="165">
        <v>5</v>
      </c>
      <c r="G38" s="165">
        <v>8</v>
      </c>
      <c r="H38" s="165">
        <v>13</v>
      </c>
      <c r="I38" s="165">
        <v>5</v>
      </c>
      <c r="J38" s="165">
        <v>6</v>
      </c>
      <c r="K38" s="165">
        <v>11</v>
      </c>
      <c r="L38" s="165">
        <v>5</v>
      </c>
      <c r="M38" s="167">
        <v>7</v>
      </c>
      <c r="N38" s="165">
        <v>12</v>
      </c>
      <c r="O38" s="165">
        <v>5</v>
      </c>
      <c r="P38" s="167">
        <v>8</v>
      </c>
      <c r="Q38" s="167">
        <v>13</v>
      </c>
      <c r="R38" s="165">
        <v>3</v>
      </c>
      <c r="S38" s="167">
        <v>8</v>
      </c>
      <c r="T38" s="167">
        <v>11</v>
      </c>
      <c r="U38" s="165">
        <v>3</v>
      </c>
      <c r="V38" s="167">
        <v>8</v>
      </c>
      <c r="W38" s="167">
        <f>V38+U38</f>
        <v>11</v>
      </c>
      <c r="X38" s="165">
        <v>3</v>
      </c>
      <c r="Y38" s="167">
        <v>7</v>
      </c>
      <c r="Z38" s="167">
        <f>Y38+X38</f>
        <v>10</v>
      </c>
      <c r="AA38" s="165">
        <v>3</v>
      </c>
      <c r="AB38" s="167">
        <v>7</v>
      </c>
      <c r="AC38" s="167">
        <f>AB38+AA38</f>
        <v>10</v>
      </c>
      <c r="AD38" s="165">
        <v>3</v>
      </c>
      <c r="AE38" s="167">
        <v>7</v>
      </c>
      <c r="AF38" s="167">
        <f>AE38+AD38</f>
        <v>10</v>
      </c>
      <c r="AG38" s="165">
        <v>3</v>
      </c>
      <c r="AH38" s="167">
        <v>7</v>
      </c>
      <c r="AI38" s="167">
        <f>AH38+AG38</f>
        <v>10</v>
      </c>
      <c r="AJ38" s="165">
        <v>3</v>
      </c>
      <c r="AK38" s="167">
        <v>8</v>
      </c>
      <c r="AL38" s="167">
        <f>AK38+AJ38</f>
        <v>11</v>
      </c>
      <c r="AM38" s="165">
        <v>3</v>
      </c>
      <c r="AN38" s="167">
        <v>8</v>
      </c>
      <c r="AO38" s="167">
        <f>AN38+AM38</f>
        <v>11</v>
      </c>
      <c r="AP38" s="165">
        <v>3</v>
      </c>
      <c r="AQ38" s="167">
        <v>7</v>
      </c>
      <c r="AR38" s="167">
        <f>AQ38+AP38</f>
        <v>10</v>
      </c>
      <c r="AS38" s="165">
        <v>3</v>
      </c>
      <c r="AT38" s="167">
        <v>7</v>
      </c>
      <c r="AU38" s="167">
        <f>AT38+AS38</f>
        <v>10</v>
      </c>
      <c r="AV38" s="165">
        <v>3</v>
      </c>
      <c r="AW38" s="167">
        <v>7</v>
      </c>
      <c r="AX38" s="167">
        <f>AW38+AV38</f>
        <v>10</v>
      </c>
      <c r="AY38" s="165">
        <v>3</v>
      </c>
      <c r="AZ38" s="167">
        <v>7</v>
      </c>
      <c r="BA38" s="167">
        <f>AZ38+AY38</f>
        <v>10</v>
      </c>
      <c r="BB38" s="165">
        <v>3</v>
      </c>
      <c r="BC38" s="167">
        <v>7</v>
      </c>
      <c r="BD38" s="167">
        <f>BC38+BB38</f>
        <v>10</v>
      </c>
      <c r="BE38" s="165">
        <v>3</v>
      </c>
      <c r="BF38" s="167">
        <v>7</v>
      </c>
      <c r="BG38" s="167">
        <f t="shared" si="12"/>
        <v>10</v>
      </c>
      <c r="BH38" s="167">
        <v>3</v>
      </c>
      <c r="BI38" s="167">
        <v>7</v>
      </c>
      <c r="BJ38" s="167">
        <f t="shared" si="13"/>
        <v>10</v>
      </c>
      <c r="BK38" s="165">
        <v>3</v>
      </c>
      <c r="BL38" s="166">
        <v>12</v>
      </c>
      <c r="BM38" s="167">
        <f t="shared" si="14"/>
        <v>15</v>
      </c>
      <c r="BN38" s="165">
        <v>3</v>
      </c>
      <c r="BO38" s="167">
        <v>12</v>
      </c>
      <c r="BP38" s="167">
        <f>Table10093[[#This Row],[عام Public الربع الثاني عام2023م Quarter 2-2023]]+Table10093[[#This Row],[خاص Private الربع الثاني عام2023م Quarter 2-2023]]</f>
        <v>15</v>
      </c>
      <c r="BQ38" s="165">
        <v>3</v>
      </c>
      <c r="BR38" s="167">
        <v>13</v>
      </c>
      <c r="BS38" s="167">
        <f>Table10093[[#This Row],[خاص Private الربع الثالث عام2023م Quarter 3-2023]]+Table10093[[#This Row],[عام Public الربع الثالث عام2023م Quarter 3-2023]]</f>
        <v>16</v>
      </c>
      <c r="BT38" s="165">
        <v>3</v>
      </c>
      <c r="BU38" s="166">
        <v>11</v>
      </c>
      <c r="BV38" s="167">
        <f>Table10093[[#This Row],[خاص Private لربع الرابع عام2023م Quarter 4-2023]]+Table10093[[#This Row],[عام Public الربع الرابع عام2023م Quarter 4-2023]]</f>
        <v>14</v>
      </c>
      <c r="BW38" s="167">
        <v>3</v>
      </c>
      <c r="BX38" s="167">
        <v>11</v>
      </c>
      <c r="BY38" s="167">
        <f>Table10093[[#This Row],[عام Public الربع الأول عام2024م Quarter 1-2024]]+Table10093[[#This Row],[خاص Private الربع الأول عام2024م Quarter 1-2024]]</f>
        <v>14</v>
      </c>
      <c r="BZ38" s="167">
        <v>3</v>
      </c>
      <c r="CA38" s="167">
        <v>11</v>
      </c>
      <c r="CB38" s="167">
        <f>Table10093[[#This Row],[عام Public الربع الثاني عام2024م Quarter 2-2024]]+Table10093[[#This Row],[خاص Private الربع الثاني عام2024م Quarter 2-2024]]</f>
        <v>14</v>
      </c>
      <c r="CC38" s="167">
        <v>3</v>
      </c>
      <c r="CD38" s="167">
        <v>11</v>
      </c>
      <c r="CE38" s="167">
        <f>Table10093[[#This Row],[خاص Private الربع الثالث عام2024م Quarter 3-2024]]+Table10093[[#This Row],[عام Public الربع الثالث عام2024م Quarter 3-2024]]</f>
        <v>14</v>
      </c>
    </row>
    <row r="39" spans="1:83" ht="49" customHeight="1" thickBot="1">
      <c r="A39" s="186">
        <v>28</v>
      </c>
      <c r="B39" s="168" t="s">
        <v>545</v>
      </c>
      <c r="C39" s="208" t="s">
        <v>5</v>
      </c>
      <c r="D39" s="208" t="s">
        <v>5</v>
      </c>
      <c r="E39" s="208" t="s">
        <v>5</v>
      </c>
      <c r="F39" s="208" t="s">
        <v>5</v>
      </c>
      <c r="G39" s="208" t="s">
        <v>5</v>
      </c>
      <c r="H39" s="208" t="s">
        <v>5</v>
      </c>
      <c r="I39" s="208" t="s">
        <v>5</v>
      </c>
      <c r="J39" s="208" t="s">
        <v>5</v>
      </c>
      <c r="K39" s="208" t="s">
        <v>5</v>
      </c>
      <c r="L39" s="208" t="s">
        <v>5</v>
      </c>
      <c r="M39" s="208" t="s">
        <v>5</v>
      </c>
      <c r="N39" s="208" t="s">
        <v>5</v>
      </c>
      <c r="O39" s="208" t="s">
        <v>5</v>
      </c>
      <c r="P39" s="208" t="s">
        <v>5</v>
      </c>
      <c r="Q39" s="208" t="s">
        <v>5</v>
      </c>
      <c r="R39" s="208" t="s">
        <v>5</v>
      </c>
      <c r="S39" s="208" t="s">
        <v>5</v>
      </c>
      <c r="T39" s="208" t="s">
        <v>5</v>
      </c>
      <c r="U39" s="208" t="s">
        <v>5</v>
      </c>
      <c r="V39" s="208" t="s">
        <v>5</v>
      </c>
      <c r="W39" s="208" t="s">
        <v>5</v>
      </c>
      <c r="X39" s="208" t="s">
        <v>5</v>
      </c>
      <c r="Y39" s="208" t="s">
        <v>5</v>
      </c>
      <c r="Z39" s="208" t="s">
        <v>5</v>
      </c>
      <c r="AA39" s="208" t="s">
        <v>5</v>
      </c>
      <c r="AB39" s="208" t="s">
        <v>5</v>
      </c>
      <c r="AC39" s="208" t="s">
        <v>5</v>
      </c>
      <c r="AD39" s="208" t="s">
        <v>5</v>
      </c>
      <c r="AE39" s="208" t="s">
        <v>5</v>
      </c>
      <c r="AF39" s="208" t="s">
        <v>5</v>
      </c>
      <c r="AG39" s="208" t="s">
        <v>5</v>
      </c>
      <c r="AH39" s="208" t="s">
        <v>5</v>
      </c>
      <c r="AI39" s="208" t="s">
        <v>5</v>
      </c>
      <c r="AJ39" s="208" t="s">
        <v>5</v>
      </c>
      <c r="AK39" s="208" t="s">
        <v>5</v>
      </c>
      <c r="AL39" s="208" t="s">
        <v>5</v>
      </c>
      <c r="AM39" s="208" t="s">
        <v>5</v>
      </c>
      <c r="AN39" s="208" t="s">
        <v>5</v>
      </c>
      <c r="AO39" s="208" t="s">
        <v>5</v>
      </c>
      <c r="AP39" s="208" t="s">
        <v>5</v>
      </c>
      <c r="AQ39" s="208" t="s">
        <v>5</v>
      </c>
      <c r="AR39" s="208" t="s">
        <v>5</v>
      </c>
      <c r="AS39" s="208" t="s">
        <v>5</v>
      </c>
      <c r="AT39" s="208" t="s">
        <v>5</v>
      </c>
      <c r="AU39" s="208" t="s">
        <v>5</v>
      </c>
      <c r="AV39" s="208" t="s">
        <v>5</v>
      </c>
      <c r="AW39" s="208" t="s">
        <v>5</v>
      </c>
      <c r="AX39" s="208" t="s">
        <v>5</v>
      </c>
      <c r="AY39" s="208" t="s">
        <v>5</v>
      </c>
      <c r="AZ39" s="208" t="s">
        <v>5</v>
      </c>
      <c r="BA39" s="208" t="s">
        <v>5</v>
      </c>
      <c r="BB39" s="208" t="s">
        <v>5</v>
      </c>
      <c r="BC39" s="208" t="s">
        <v>5</v>
      </c>
      <c r="BD39" s="208" t="s">
        <v>5</v>
      </c>
      <c r="BE39" s="208" t="s">
        <v>5</v>
      </c>
      <c r="BF39" s="208" t="s">
        <v>5</v>
      </c>
      <c r="BG39" s="208" t="s">
        <v>5</v>
      </c>
      <c r="BH39" s="208" t="s">
        <v>5</v>
      </c>
      <c r="BI39" s="208" t="s">
        <v>5</v>
      </c>
      <c r="BJ39" s="208" t="s">
        <v>5</v>
      </c>
      <c r="BK39" s="208" t="s">
        <v>5</v>
      </c>
      <c r="BL39" s="227" t="s">
        <v>5</v>
      </c>
      <c r="BM39" s="208" t="s">
        <v>5</v>
      </c>
      <c r="BN39" s="165">
        <v>0</v>
      </c>
      <c r="BO39" s="167">
        <v>1</v>
      </c>
      <c r="BP39" s="208">
        <f>Table10093[[#This Row],[عام Public الربع الثاني عام2023م Quarter 2-2023]]+Table10093[[#This Row],[خاص Private الربع الثاني عام2023م Quarter 2-2023]]</f>
        <v>1</v>
      </c>
      <c r="BQ39" s="165">
        <v>0</v>
      </c>
      <c r="BR39" s="167">
        <v>3</v>
      </c>
      <c r="BS39" s="208">
        <f>Table10093[[#This Row],[خاص Private الربع الثالث عام2023م Quarter 3-2023]]+Table10093[[#This Row],[عام Public الربع الثالث عام2023م Quarter 3-2023]]</f>
        <v>3</v>
      </c>
      <c r="BT39" s="165">
        <v>0</v>
      </c>
      <c r="BU39" s="166">
        <v>7</v>
      </c>
      <c r="BV39" s="167">
        <f>Table10093[[#This Row],[خاص Private لربع الرابع عام2023م Quarter 4-2023]]+Table10093[[#This Row],[عام Public الربع الرابع عام2023م Quarter 4-2023]]</f>
        <v>7</v>
      </c>
      <c r="BW39" s="167">
        <v>0</v>
      </c>
      <c r="BX39" s="167">
        <v>8</v>
      </c>
      <c r="BY39" s="167">
        <f>Table10093[[#This Row],[عام Public الربع الأول عام2024م Quarter 1-2024]]+Table10093[[#This Row],[خاص Private الربع الأول عام2024م Quarter 1-2024]]</f>
        <v>8</v>
      </c>
      <c r="BZ39" s="167">
        <v>0</v>
      </c>
      <c r="CA39" s="167">
        <v>11</v>
      </c>
      <c r="CB39" s="167">
        <f>Table10093[[#This Row],[عام Public الربع الثاني عام2024م Quarter 2-2024]]+Table10093[[#This Row],[خاص Private الربع الثاني عام2024م Quarter 2-2024]]</f>
        <v>11</v>
      </c>
      <c r="CC39" s="167">
        <v>0</v>
      </c>
      <c r="CD39" s="167">
        <v>14</v>
      </c>
      <c r="CE39" s="167">
        <f>Table10093[[#This Row],[خاص Private الربع الثالث عام2024م Quarter 3-2024]]+Table10093[[#This Row],[عام Public الربع الثالث عام2024م Quarter 3-2024]]</f>
        <v>14</v>
      </c>
    </row>
    <row r="40" spans="1:83" ht="49" customHeight="1" thickBot="1">
      <c r="A40" s="186">
        <v>29</v>
      </c>
      <c r="B40" s="168" t="s">
        <v>173</v>
      </c>
      <c r="C40" s="171" t="s">
        <v>5</v>
      </c>
      <c r="D40" s="171" t="s">
        <v>5</v>
      </c>
      <c r="E40" s="171" t="s">
        <v>5</v>
      </c>
      <c r="F40" s="171" t="s">
        <v>5</v>
      </c>
      <c r="G40" s="171" t="s">
        <v>5</v>
      </c>
      <c r="H40" s="171" t="s">
        <v>5</v>
      </c>
      <c r="I40" s="171" t="s">
        <v>5</v>
      </c>
      <c r="J40" s="171" t="s">
        <v>5</v>
      </c>
      <c r="K40" s="171" t="s">
        <v>5</v>
      </c>
      <c r="L40" s="171" t="s">
        <v>5</v>
      </c>
      <c r="M40" s="171" t="s">
        <v>5</v>
      </c>
      <c r="N40" s="171" t="s">
        <v>5</v>
      </c>
      <c r="O40" s="171" t="s">
        <v>5</v>
      </c>
      <c r="P40" s="171" t="s">
        <v>5</v>
      </c>
      <c r="Q40" s="171" t="s">
        <v>5</v>
      </c>
      <c r="R40" s="171" t="s">
        <v>5</v>
      </c>
      <c r="S40" s="171" t="s">
        <v>5</v>
      </c>
      <c r="T40" s="171" t="s">
        <v>5</v>
      </c>
      <c r="U40" s="171" t="s">
        <v>5</v>
      </c>
      <c r="V40" s="171" t="s">
        <v>5</v>
      </c>
      <c r="W40" s="171" t="s">
        <v>5</v>
      </c>
      <c r="X40" s="167" t="s">
        <v>5</v>
      </c>
      <c r="Y40" s="167" t="s">
        <v>5</v>
      </c>
      <c r="Z40" s="167" t="s">
        <v>5</v>
      </c>
      <c r="AA40" s="167" t="s">
        <v>5</v>
      </c>
      <c r="AB40" s="167" t="s">
        <v>5</v>
      </c>
      <c r="AC40" s="167" t="s">
        <v>5</v>
      </c>
      <c r="AD40" s="167" t="s">
        <v>5</v>
      </c>
      <c r="AE40" s="167" t="s">
        <v>5</v>
      </c>
      <c r="AF40" s="167" t="s">
        <v>5</v>
      </c>
      <c r="AG40" s="167" t="s">
        <v>5</v>
      </c>
      <c r="AH40" s="167" t="s">
        <v>5</v>
      </c>
      <c r="AI40" s="167" t="s">
        <v>5</v>
      </c>
      <c r="AJ40" s="167" t="s">
        <v>5</v>
      </c>
      <c r="AK40" s="167" t="s">
        <v>5</v>
      </c>
      <c r="AL40" s="167" t="s">
        <v>5</v>
      </c>
      <c r="AM40" s="167" t="s">
        <v>5</v>
      </c>
      <c r="AN40" s="167" t="s">
        <v>5</v>
      </c>
      <c r="AO40" s="167" t="s">
        <v>5</v>
      </c>
      <c r="AP40" s="167" t="s">
        <v>5</v>
      </c>
      <c r="AQ40" s="167" t="s">
        <v>5</v>
      </c>
      <c r="AR40" s="167" t="s">
        <v>5</v>
      </c>
      <c r="AS40" s="167" t="s">
        <v>5</v>
      </c>
      <c r="AT40" s="167" t="s">
        <v>5</v>
      </c>
      <c r="AU40" s="167" t="s">
        <v>5</v>
      </c>
      <c r="AV40" s="167">
        <v>0</v>
      </c>
      <c r="AW40" s="167">
        <v>2</v>
      </c>
      <c r="AX40" s="167">
        <f t="shared" ref="AX40:AX49" si="15">AW40+AV40</f>
        <v>2</v>
      </c>
      <c r="AY40" s="167">
        <v>0</v>
      </c>
      <c r="AZ40" s="167">
        <v>3</v>
      </c>
      <c r="BA40" s="167">
        <f t="shared" ref="BA40:BA49" si="16">AZ40+AY40</f>
        <v>3</v>
      </c>
      <c r="BB40" s="167">
        <v>0</v>
      </c>
      <c r="BC40" s="167">
        <v>4</v>
      </c>
      <c r="BD40" s="167">
        <f t="shared" ref="BD40:BD49" si="17">BC40+BB40</f>
        <v>4</v>
      </c>
      <c r="BE40" s="167">
        <v>0</v>
      </c>
      <c r="BF40" s="167">
        <v>5</v>
      </c>
      <c r="BG40" s="167">
        <f t="shared" ref="BG40:BG49" si="18">BF40+BE40</f>
        <v>5</v>
      </c>
      <c r="BH40" s="167">
        <v>0</v>
      </c>
      <c r="BI40" s="167">
        <v>6</v>
      </c>
      <c r="BJ40" s="167">
        <f t="shared" ref="BJ40:BJ49" si="19">BI40+BH40</f>
        <v>6</v>
      </c>
      <c r="BK40" s="165">
        <v>0</v>
      </c>
      <c r="BL40" s="166">
        <v>8</v>
      </c>
      <c r="BM40" s="167">
        <f t="shared" ref="BM40:BM62" si="20">BL40+BK40</f>
        <v>8</v>
      </c>
      <c r="BN40" s="165">
        <v>0</v>
      </c>
      <c r="BO40" s="167">
        <v>8</v>
      </c>
      <c r="BP40" s="167">
        <f>Table10093[[#This Row],[عام Public الربع الثاني عام2023م Quarter 2-2023]]+Table10093[[#This Row],[خاص Private الربع الثاني عام2023م Quarter 2-2023]]</f>
        <v>8</v>
      </c>
      <c r="BQ40" s="165">
        <v>0</v>
      </c>
      <c r="BR40" s="167">
        <v>9</v>
      </c>
      <c r="BS40" s="167">
        <f>Table10093[[#This Row],[خاص Private الربع الثالث عام2023م Quarter 3-2023]]+Table10093[[#This Row],[عام Public الربع الثالث عام2023م Quarter 3-2023]]</f>
        <v>9</v>
      </c>
      <c r="BT40" s="165">
        <v>0</v>
      </c>
      <c r="BU40" s="166">
        <v>12</v>
      </c>
      <c r="BV40" s="167">
        <f>Table10093[[#This Row],[خاص Private لربع الرابع عام2023م Quarter 4-2023]]+Table10093[[#This Row],[عام Public الربع الرابع عام2023م Quarter 4-2023]]</f>
        <v>12</v>
      </c>
      <c r="BW40" s="167">
        <v>0</v>
      </c>
      <c r="BX40" s="167">
        <v>13</v>
      </c>
      <c r="BY40" s="167">
        <f>Table10093[[#This Row],[عام Public الربع الأول عام2024م Quarter 1-2024]]+Table10093[[#This Row],[خاص Private الربع الأول عام2024م Quarter 1-2024]]</f>
        <v>13</v>
      </c>
      <c r="BZ40" s="167">
        <v>0</v>
      </c>
      <c r="CA40" s="167">
        <v>13</v>
      </c>
      <c r="CB40" s="167">
        <f>Table10093[[#This Row],[عام Public الربع الثاني عام2024م Quarter 2-2024]]+Table10093[[#This Row],[خاص Private الربع الثاني عام2024م Quarter 2-2024]]</f>
        <v>13</v>
      </c>
      <c r="CC40" s="167">
        <v>0</v>
      </c>
      <c r="CD40" s="167">
        <v>13</v>
      </c>
      <c r="CE40" s="167">
        <f>Table10093[[#This Row],[خاص Private الربع الثالث عام2024م Quarter 3-2024]]+Table10093[[#This Row],[عام Public الربع الثالث عام2024م Quarter 3-2024]]</f>
        <v>13</v>
      </c>
    </row>
    <row r="41" spans="1:83" ht="49" customHeight="1" thickBot="1">
      <c r="A41" s="186">
        <v>30</v>
      </c>
      <c r="B41" s="181" t="s">
        <v>90</v>
      </c>
      <c r="C41" s="165">
        <v>3</v>
      </c>
      <c r="D41" s="165">
        <v>2</v>
      </c>
      <c r="E41" s="165">
        <v>5</v>
      </c>
      <c r="F41" s="165">
        <v>3</v>
      </c>
      <c r="G41" s="165">
        <v>2</v>
      </c>
      <c r="H41" s="165">
        <v>5</v>
      </c>
      <c r="I41" s="165">
        <v>3</v>
      </c>
      <c r="J41" s="165">
        <v>2</v>
      </c>
      <c r="K41" s="165">
        <v>5</v>
      </c>
      <c r="L41" s="165">
        <v>3</v>
      </c>
      <c r="M41" s="167">
        <v>2</v>
      </c>
      <c r="N41" s="165">
        <v>5</v>
      </c>
      <c r="O41" s="165">
        <v>3</v>
      </c>
      <c r="P41" s="167">
        <v>2</v>
      </c>
      <c r="Q41" s="167">
        <v>5</v>
      </c>
      <c r="R41" s="165">
        <v>3</v>
      </c>
      <c r="S41" s="167">
        <v>2</v>
      </c>
      <c r="T41" s="167">
        <v>5</v>
      </c>
      <c r="U41" s="165">
        <v>3</v>
      </c>
      <c r="V41" s="167">
        <v>3</v>
      </c>
      <c r="W41" s="167">
        <f>V41+U41</f>
        <v>6</v>
      </c>
      <c r="X41" s="175">
        <v>3</v>
      </c>
      <c r="Y41" s="175">
        <v>5</v>
      </c>
      <c r="Z41" s="167">
        <f t="shared" ref="Z41:Z46" si="21">Y41+X41</f>
        <v>8</v>
      </c>
      <c r="AA41" s="165">
        <v>1</v>
      </c>
      <c r="AB41" s="167">
        <v>6</v>
      </c>
      <c r="AC41" s="167">
        <f t="shared" ref="AC41:AC46" si="22">AB41+AA41</f>
        <v>7</v>
      </c>
      <c r="AD41" s="165">
        <v>1</v>
      </c>
      <c r="AE41" s="167">
        <v>6</v>
      </c>
      <c r="AF41" s="167">
        <f t="shared" ref="AF41:AF46" si="23">AE41+AD41</f>
        <v>7</v>
      </c>
      <c r="AG41" s="165">
        <v>1</v>
      </c>
      <c r="AH41" s="167">
        <v>7</v>
      </c>
      <c r="AI41" s="167">
        <f t="shared" ref="AI41:AI46" si="24">AH41+AG41</f>
        <v>8</v>
      </c>
      <c r="AJ41" s="165">
        <v>1</v>
      </c>
      <c r="AK41" s="167">
        <v>8</v>
      </c>
      <c r="AL41" s="167">
        <f t="shared" ref="AL41:AL46" si="25">AK41+AJ41</f>
        <v>9</v>
      </c>
      <c r="AM41" s="165">
        <v>1</v>
      </c>
      <c r="AN41" s="167">
        <v>9</v>
      </c>
      <c r="AO41" s="167">
        <f t="shared" ref="AO41:AO46" si="26">AN41+AM41</f>
        <v>10</v>
      </c>
      <c r="AP41" s="165">
        <v>1</v>
      </c>
      <c r="AQ41" s="167">
        <v>9</v>
      </c>
      <c r="AR41" s="167">
        <f t="shared" ref="AR41:AR46" si="27">AQ41+AP41</f>
        <v>10</v>
      </c>
      <c r="AS41" s="165">
        <v>2</v>
      </c>
      <c r="AT41" s="167">
        <v>10</v>
      </c>
      <c r="AU41" s="167">
        <f t="shared" ref="AU41:AU46" si="28">AT41+AS41</f>
        <v>12</v>
      </c>
      <c r="AV41" s="165">
        <v>2</v>
      </c>
      <c r="AW41" s="167">
        <v>10</v>
      </c>
      <c r="AX41" s="167">
        <f t="shared" si="15"/>
        <v>12</v>
      </c>
      <c r="AY41" s="165">
        <v>2</v>
      </c>
      <c r="AZ41" s="167">
        <v>11</v>
      </c>
      <c r="BA41" s="167">
        <f t="shared" si="16"/>
        <v>13</v>
      </c>
      <c r="BB41" s="175">
        <v>2</v>
      </c>
      <c r="BC41" s="175">
        <v>9</v>
      </c>
      <c r="BD41" s="167">
        <f t="shared" si="17"/>
        <v>11</v>
      </c>
      <c r="BE41" s="175">
        <v>2</v>
      </c>
      <c r="BF41" s="175">
        <v>9</v>
      </c>
      <c r="BG41" s="167">
        <f t="shared" si="18"/>
        <v>11</v>
      </c>
      <c r="BH41" s="167">
        <v>2</v>
      </c>
      <c r="BI41" s="167">
        <v>9</v>
      </c>
      <c r="BJ41" s="167">
        <f t="shared" si="19"/>
        <v>11</v>
      </c>
      <c r="BK41" s="165">
        <v>2</v>
      </c>
      <c r="BL41" s="166">
        <v>10</v>
      </c>
      <c r="BM41" s="167">
        <f t="shared" si="20"/>
        <v>12</v>
      </c>
      <c r="BN41" s="165">
        <v>2</v>
      </c>
      <c r="BO41" s="167">
        <v>10</v>
      </c>
      <c r="BP41" s="167">
        <f>Table10093[[#This Row],[عام Public الربع الثاني عام2023م Quarter 2-2023]]+Table10093[[#This Row],[خاص Private الربع الثاني عام2023م Quarter 2-2023]]</f>
        <v>12</v>
      </c>
      <c r="BQ41" s="165">
        <v>2</v>
      </c>
      <c r="BR41" s="167">
        <v>11</v>
      </c>
      <c r="BS41" s="167">
        <f>Table10093[[#This Row],[خاص Private الربع الثالث عام2023م Quarter 3-2023]]+Table10093[[#This Row],[عام Public الربع الثالث عام2023م Quarter 3-2023]]</f>
        <v>13</v>
      </c>
      <c r="BT41" s="165">
        <v>2</v>
      </c>
      <c r="BU41" s="166">
        <v>10</v>
      </c>
      <c r="BV41" s="167">
        <f>Table10093[[#This Row],[خاص Private لربع الرابع عام2023م Quarter 4-2023]]+Table10093[[#This Row],[عام Public الربع الرابع عام2023م Quarter 4-2023]]</f>
        <v>12</v>
      </c>
      <c r="BW41" s="167">
        <v>3</v>
      </c>
      <c r="BX41" s="167">
        <v>10</v>
      </c>
      <c r="BY41" s="167">
        <f>Table10093[[#This Row],[عام Public الربع الأول عام2024م Quarter 1-2024]]+Table10093[[#This Row],[خاص Private الربع الأول عام2024م Quarter 1-2024]]</f>
        <v>13</v>
      </c>
      <c r="BZ41" s="167">
        <v>3</v>
      </c>
      <c r="CA41" s="167">
        <v>10</v>
      </c>
      <c r="CB41" s="167">
        <f>Table10093[[#This Row],[عام Public الربع الثاني عام2024م Quarter 2-2024]]+Table10093[[#This Row],[خاص Private الربع الثاني عام2024م Quarter 2-2024]]</f>
        <v>13</v>
      </c>
      <c r="CC41" s="167">
        <v>2</v>
      </c>
      <c r="CD41" s="167">
        <v>10</v>
      </c>
      <c r="CE41" s="167">
        <f>Table10093[[#This Row],[خاص Private الربع الثالث عام2024م Quarter 3-2024]]+Table10093[[#This Row],[عام Public الربع الثالث عام2024م Quarter 3-2024]]</f>
        <v>12</v>
      </c>
    </row>
    <row r="42" spans="1:83" ht="49" customHeight="1" thickBot="1">
      <c r="A42" s="186">
        <v>31</v>
      </c>
      <c r="B42" s="181" t="s">
        <v>138</v>
      </c>
      <c r="C42" s="165">
        <v>3</v>
      </c>
      <c r="D42" s="165">
        <v>4</v>
      </c>
      <c r="E42" s="165">
        <v>7</v>
      </c>
      <c r="F42" s="165">
        <v>3</v>
      </c>
      <c r="G42" s="165">
        <v>4</v>
      </c>
      <c r="H42" s="165">
        <v>7</v>
      </c>
      <c r="I42" s="165">
        <v>3</v>
      </c>
      <c r="J42" s="165">
        <v>5</v>
      </c>
      <c r="K42" s="165">
        <v>8</v>
      </c>
      <c r="L42" s="165">
        <v>2</v>
      </c>
      <c r="M42" s="167">
        <v>4</v>
      </c>
      <c r="N42" s="165">
        <v>6</v>
      </c>
      <c r="O42" s="165">
        <v>2</v>
      </c>
      <c r="P42" s="167">
        <v>4</v>
      </c>
      <c r="Q42" s="167">
        <v>6</v>
      </c>
      <c r="R42" s="165">
        <v>2</v>
      </c>
      <c r="S42" s="167">
        <v>6</v>
      </c>
      <c r="T42" s="167">
        <v>8</v>
      </c>
      <c r="U42" s="165">
        <v>2</v>
      </c>
      <c r="V42" s="167">
        <v>6</v>
      </c>
      <c r="W42" s="167">
        <f>V42+U42</f>
        <v>8</v>
      </c>
      <c r="X42" s="165">
        <v>2</v>
      </c>
      <c r="Y42" s="167">
        <v>6</v>
      </c>
      <c r="Z42" s="167">
        <f t="shared" si="21"/>
        <v>8</v>
      </c>
      <c r="AA42" s="165">
        <v>2</v>
      </c>
      <c r="AB42" s="167">
        <v>6</v>
      </c>
      <c r="AC42" s="167">
        <f t="shared" si="22"/>
        <v>8</v>
      </c>
      <c r="AD42" s="165">
        <v>2</v>
      </c>
      <c r="AE42" s="167">
        <v>6</v>
      </c>
      <c r="AF42" s="167">
        <f t="shared" si="23"/>
        <v>8</v>
      </c>
      <c r="AG42" s="165">
        <v>2</v>
      </c>
      <c r="AH42" s="167">
        <v>7</v>
      </c>
      <c r="AI42" s="167">
        <f t="shared" si="24"/>
        <v>9</v>
      </c>
      <c r="AJ42" s="165">
        <v>2</v>
      </c>
      <c r="AK42" s="167">
        <v>8</v>
      </c>
      <c r="AL42" s="167">
        <f t="shared" si="25"/>
        <v>10</v>
      </c>
      <c r="AM42" s="165">
        <v>2</v>
      </c>
      <c r="AN42" s="167">
        <v>5</v>
      </c>
      <c r="AO42" s="167">
        <f t="shared" si="26"/>
        <v>7</v>
      </c>
      <c r="AP42" s="165">
        <v>2</v>
      </c>
      <c r="AQ42" s="167">
        <v>6</v>
      </c>
      <c r="AR42" s="167">
        <f t="shared" si="27"/>
        <v>8</v>
      </c>
      <c r="AS42" s="165">
        <v>2</v>
      </c>
      <c r="AT42" s="167">
        <v>7</v>
      </c>
      <c r="AU42" s="167">
        <f t="shared" si="28"/>
        <v>9</v>
      </c>
      <c r="AV42" s="165">
        <v>2</v>
      </c>
      <c r="AW42" s="167">
        <v>7</v>
      </c>
      <c r="AX42" s="167">
        <f t="shared" si="15"/>
        <v>9</v>
      </c>
      <c r="AY42" s="165">
        <v>2</v>
      </c>
      <c r="AZ42" s="167">
        <v>7</v>
      </c>
      <c r="BA42" s="167">
        <f t="shared" si="16"/>
        <v>9</v>
      </c>
      <c r="BB42" s="165">
        <v>2</v>
      </c>
      <c r="BC42" s="167">
        <v>7</v>
      </c>
      <c r="BD42" s="167">
        <f t="shared" si="17"/>
        <v>9</v>
      </c>
      <c r="BE42" s="165">
        <v>2</v>
      </c>
      <c r="BF42" s="167">
        <v>7</v>
      </c>
      <c r="BG42" s="167">
        <f t="shared" si="18"/>
        <v>9</v>
      </c>
      <c r="BH42" s="167">
        <v>2</v>
      </c>
      <c r="BI42" s="167">
        <v>7</v>
      </c>
      <c r="BJ42" s="167">
        <f t="shared" si="19"/>
        <v>9</v>
      </c>
      <c r="BK42" s="165">
        <v>2</v>
      </c>
      <c r="BL42" s="166">
        <v>7</v>
      </c>
      <c r="BM42" s="167">
        <f t="shared" si="20"/>
        <v>9</v>
      </c>
      <c r="BN42" s="165">
        <v>2</v>
      </c>
      <c r="BO42" s="167">
        <v>8</v>
      </c>
      <c r="BP42" s="167">
        <f>Table10093[[#This Row],[عام Public الربع الثاني عام2023م Quarter 2-2023]]+Table10093[[#This Row],[خاص Private الربع الثاني عام2023م Quarter 2-2023]]</f>
        <v>10</v>
      </c>
      <c r="BQ42" s="165">
        <v>2</v>
      </c>
      <c r="BR42" s="167">
        <v>9</v>
      </c>
      <c r="BS42" s="167">
        <f>Table10093[[#This Row],[خاص Private الربع الثالث عام2023م Quarter 3-2023]]+Table10093[[#This Row],[عام Public الربع الثالث عام2023م Quarter 3-2023]]</f>
        <v>11</v>
      </c>
      <c r="BT42" s="165">
        <v>2</v>
      </c>
      <c r="BU42" s="166">
        <v>10</v>
      </c>
      <c r="BV42" s="167">
        <f>Table10093[[#This Row],[خاص Private لربع الرابع عام2023م Quarter 4-2023]]+Table10093[[#This Row],[عام Public الربع الرابع عام2023م Quarter 4-2023]]</f>
        <v>12</v>
      </c>
      <c r="BW42" s="167">
        <v>2</v>
      </c>
      <c r="BX42" s="167">
        <v>10</v>
      </c>
      <c r="BY42" s="167">
        <f>Table10093[[#This Row],[عام Public الربع الأول عام2024م Quarter 1-2024]]+Table10093[[#This Row],[خاص Private الربع الأول عام2024م Quarter 1-2024]]</f>
        <v>12</v>
      </c>
      <c r="BZ42" s="167">
        <v>2</v>
      </c>
      <c r="CA42" s="167">
        <v>9</v>
      </c>
      <c r="CB42" s="167">
        <f>Table10093[[#This Row],[عام Public الربع الثاني عام2024م Quarter 2-2024]]+Table10093[[#This Row],[خاص Private الربع الثاني عام2024م Quarter 2-2024]]</f>
        <v>11</v>
      </c>
      <c r="CC42" s="167">
        <v>3</v>
      </c>
      <c r="CD42" s="167">
        <v>9</v>
      </c>
      <c r="CE42" s="167">
        <f>Table10093[[#This Row],[خاص Private الربع الثالث عام2024م Quarter 3-2024]]+Table10093[[#This Row],[عام Public الربع الثالث عام2024م Quarter 3-2024]]</f>
        <v>12</v>
      </c>
    </row>
    <row r="43" spans="1:83" ht="49" customHeight="1" thickBot="1">
      <c r="A43" s="186">
        <v>32</v>
      </c>
      <c r="B43" s="181" t="s">
        <v>132</v>
      </c>
      <c r="C43" s="165">
        <v>0</v>
      </c>
      <c r="D43" s="165">
        <v>5</v>
      </c>
      <c r="E43" s="165">
        <v>5</v>
      </c>
      <c r="F43" s="165">
        <v>0</v>
      </c>
      <c r="G43" s="165">
        <v>5</v>
      </c>
      <c r="H43" s="165">
        <v>5</v>
      </c>
      <c r="I43" s="165">
        <v>0</v>
      </c>
      <c r="J43" s="165">
        <v>4</v>
      </c>
      <c r="K43" s="165">
        <v>4</v>
      </c>
      <c r="L43" s="165">
        <v>0</v>
      </c>
      <c r="M43" s="167">
        <v>4</v>
      </c>
      <c r="N43" s="165">
        <v>4</v>
      </c>
      <c r="O43" s="165">
        <v>0</v>
      </c>
      <c r="P43" s="167">
        <v>4</v>
      </c>
      <c r="Q43" s="167">
        <v>4</v>
      </c>
      <c r="R43" s="165">
        <v>0</v>
      </c>
      <c r="S43" s="167">
        <v>5</v>
      </c>
      <c r="T43" s="167">
        <v>5</v>
      </c>
      <c r="U43" s="165">
        <v>0</v>
      </c>
      <c r="V43" s="167">
        <v>5</v>
      </c>
      <c r="W43" s="167">
        <f>V43+U43</f>
        <v>5</v>
      </c>
      <c r="X43" s="165">
        <v>0</v>
      </c>
      <c r="Y43" s="167">
        <v>5</v>
      </c>
      <c r="Z43" s="167">
        <f t="shared" si="21"/>
        <v>5</v>
      </c>
      <c r="AA43" s="165">
        <v>0</v>
      </c>
      <c r="AB43" s="167">
        <v>2</v>
      </c>
      <c r="AC43" s="167">
        <f t="shared" si="22"/>
        <v>2</v>
      </c>
      <c r="AD43" s="165">
        <v>0</v>
      </c>
      <c r="AE43" s="167">
        <v>2</v>
      </c>
      <c r="AF43" s="167">
        <f t="shared" si="23"/>
        <v>2</v>
      </c>
      <c r="AG43" s="165">
        <v>0</v>
      </c>
      <c r="AH43" s="167">
        <v>2</v>
      </c>
      <c r="AI43" s="167">
        <f t="shared" si="24"/>
        <v>2</v>
      </c>
      <c r="AJ43" s="165">
        <v>0</v>
      </c>
      <c r="AK43" s="167">
        <v>2</v>
      </c>
      <c r="AL43" s="167">
        <f t="shared" si="25"/>
        <v>2</v>
      </c>
      <c r="AM43" s="165">
        <v>0</v>
      </c>
      <c r="AN43" s="167">
        <v>3</v>
      </c>
      <c r="AO43" s="167">
        <f t="shared" si="26"/>
        <v>3</v>
      </c>
      <c r="AP43" s="165">
        <v>0</v>
      </c>
      <c r="AQ43" s="167">
        <v>3</v>
      </c>
      <c r="AR43" s="167">
        <f t="shared" si="27"/>
        <v>3</v>
      </c>
      <c r="AS43" s="165">
        <v>0</v>
      </c>
      <c r="AT43" s="167">
        <v>3</v>
      </c>
      <c r="AU43" s="167">
        <f t="shared" si="28"/>
        <v>3</v>
      </c>
      <c r="AV43" s="165">
        <v>0</v>
      </c>
      <c r="AW43" s="167">
        <v>3</v>
      </c>
      <c r="AX43" s="167">
        <f t="shared" si="15"/>
        <v>3</v>
      </c>
      <c r="AY43" s="165">
        <v>0</v>
      </c>
      <c r="AZ43" s="167">
        <v>3</v>
      </c>
      <c r="BA43" s="167">
        <f t="shared" si="16"/>
        <v>3</v>
      </c>
      <c r="BB43" s="175">
        <v>0</v>
      </c>
      <c r="BC43" s="175">
        <v>3</v>
      </c>
      <c r="BD43" s="167">
        <f t="shared" si="17"/>
        <v>3</v>
      </c>
      <c r="BE43" s="175">
        <v>0</v>
      </c>
      <c r="BF43" s="175">
        <v>4</v>
      </c>
      <c r="BG43" s="167">
        <f t="shared" si="18"/>
        <v>4</v>
      </c>
      <c r="BH43" s="167">
        <v>0</v>
      </c>
      <c r="BI43" s="167">
        <v>5</v>
      </c>
      <c r="BJ43" s="167">
        <f t="shared" si="19"/>
        <v>5</v>
      </c>
      <c r="BK43" s="165">
        <v>0</v>
      </c>
      <c r="BL43" s="166">
        <v>7</v>
      </c>
      <c r="BM43" s="167">
        <f t="shared" si="20"/>
        <v>7</v>
      </c>
      <c r="BN43" s="165">
        <v>0</v>
      </c>
      <c r="BO43" s="167">
        <v>7</v>
      </c>
      <c r="BP43" s="167">
        <f>Table10093[[#This Row],[عام Public الربع الثاني عام2023م Quarter 2-2023]]+Table10093[[#This Row],[خاص Private الربع الثاني عام2023م Quarter 2-2023]]</f>
        <v>7</v>
      </c>
      <c r="BQ43" s="165">
        <v>0</v>
      </c>
      <c r="BR43" s="167">
        <v>9</v>
      </c>
      <c r="BS43" s="167">
        <f>Table10093[[#This Row],[خاص Private الربع الثالث عام2023م Quarter 3-2023]]+Table10093[[#This Row],[عام Public الربع الثالث عام2023م Quarter 3-2023]]</f>
        <v>9</v>
      </c>
      <c r="BT43" s="165">
        <v>0</v>
      </c>
      <c r="BU43" s="166">
        <v>10</v>
      </c>
      <c r="BV43" s="167">
        <f>Table10093[[#This Row],[خاص Private لربع الرابع عام2023م Quarter 4-2023]]+Table10093[[#This Row],[عام Public الربع الرابع عام2023م Quarter 4-2023]]</f>
        <v>10</v>
      </c>
      <c r="BW43" s="167">
        <v>0</v>
      </c>
      <c r="BX43" s="167">
        <v>10</v>
      </c>
      <c r="BY43" s="167">
        <f>Table10093[[#This Row],[عام Public الربع الأول عام2024م Quarter 1-2024]]+Table10093[[#This Row],[خاص Private الربع الأول عام2024م Quarter 1-2024]]</f>
        <v>10</v>
      </c>
      <c r="BZ43" s="167">
        <v>0</v>
      </c>
      <c r="CA43" s="167">
        <v>10</v>
      </c>
      <c r="CB43" s="167">
        <f>Table10093[[#This Row],[عام Public الربع الثاني عام2024م Quarter 2-2024]]+Table10093[[#This Row],[خاص Private الربع الثاني عام2024م Quarter 2-2024]]</f>
        <v>10</v>
      </c>
      <c r="CC43" s="167">
        <v>0</v>
      </c>
      <c r="CD43" s="167">
        <v>12</v>
      </c>
      <c r="CE43" s="167">
        <f>Table10093[[#This Row],[خاص Private الربع الثالث عام2024م Quarter 3-2024]]+Table10093[[#This Row],[عام Public الربع الثالث عام2024م Quarter 3-2024]]</f>
        <v>12</v>
      </c>
    </row>
    <row r="44" spans="1:83" ht="49" customHeight="1" thickBot="1">
      <c r="A44" s="186">
        <v>33</v>
      </c>
      <c r="B44" s="181" t="s">
        <v>107</v>
      </c>
      <c r="C44" s="165">
        <v>5</v>
      </c>
      <c r="D44" s="165">
        <v>1</v>
      </c>
      <c r="E44" s="165">
        <v>6</v>
      </c>
      <c r="F44" s="165">
        <v>5</v>
      </c>
      <c r="G44" s="165">
        <v>1</v>
      </c>
      <c r="H44" s="165">
        <v>6</v>
      </c>
      <c r="I44" s="165">
        <v>5</v>
      </c>
      <c r="J44" s="165">
        <v>1</v>
      </c>
      <c r="K44" s="165">
        <v>6</v>
      </c>
      <c r="L44" s="165">
        <v>5</v>
      </c>
      <c r="M44" s="167">
        <v>2</v>
      </c>
      <c r="N44" s="165">
        <v>7</v>
      </c>
      <c r="O44" s="165">
        <v>5</v>
      </c>
      <c r="P44" s="167">
        <v>2</v>
      </c>
      <c r="Q44" s="167">
        <v>7</v>
      </c>
      <c r="R44" s="165">
        <v>5</v>
      </c>
      <c r="S44" s="167">
        <v>3</v>
      </c>
      <c r="T44" s="167">
        <v>8</v>
      </c>
      <c r="U44" s="165">
        <v>5</v>
      </c>
      <c r="V44" s="167">
        <v>4</v>
      </c>
      <c r="W44" s="167">
        <f>V44+U44</f>
        <v>9</v>
      </c>
      <c r="X44" s="165">
        <v>5</v>
      </c>
      <c r="Y44" s="167">
        <v>2</v>
      </c>
      <c r="Z44" s="167">
        <f t="shared" si="21"/>
        <v>7</v>
      </c>
      <c r="AA44" s="165">
        <v>5</v>
      </c>
      <c r="AB44" s="167">
        <v>2</v>
      </c>
      <c r="AC44" s="167">
        <f t="shared" si="22"/>
        <v>7</v>
      </c>
      <c r="AD44" s="165">
        <v>6</v>
      </c>
      <c r="AE44" s="167">
        <v>2</v>
      </c>
      <c r="AF44" s="167">
        <f t="shared" si="23"/>
        <v>8</v>
      </c>
      <c r="AG44" s="165">
        <v>6</v>
      </c>
      <c r="AH44" s="167">
        <v>2</v>
      </c>
      <c r="AI44" s="167">
        <f t="shared" si="24"/>
        <v>8</v>
      </c>
      <c r="AJ44" s="165">
        <v>6</v>
      </c>
      <c r="AK44" s="167">
        <v>2</v>
      </c>
      <c r="AL44" s="167">
        <f t="shared" si="25"/>
        <v>8</v>
      </c>
      <c r="AM44" s="165">
        <v>6</v>
      </c>
      <c r="AN44" s="167">
        <v>2</v>
      </c>
      <c r="AO44" s="167">
        <f t="shared" si="26"/>
        <v>8</v>
      </c>
      <c r="AP44" s="165">
        <v>6</v>
      </c>
      <c r="AQ44" s="167">
        <v>2</v>
      </c>
      <c r="AR44" s="167">
        <f t="shared" si="27"/>
        <v>8</v>
      </c>
      <c r="AS44" s="165">
        <v>6</v>
      </c>
      <c r="AT44" s="167">
        <v>2</v>
      </c>
      <c r="AU44" s="167">
        <f t="shared" si="28"/>
        <v>8</v>
      </c>
      <c r="AV44" s="165">
        <v>6</v>
      </c>
      <c r="AW44" s="167">
        <v>2</v>
      </c>
      <c r="AX44" s="167">
        <f t="shared" si="15"/>
        <v>8</v>
      </c>
      <c r="AY44" s="165">
        <v>6</v>
      </c>
      <c r="AZ44" s="167">
        <v>2</v>
      </c>
      <c r="BA44" s="167">
        <f t="shared" si="16"/>
        <v>8</v>
      </c>
      <c r="BB44" s="165">
        <v>6</v>
      </c>
      <c r="BC44" s="167">
        <v>2</v>
      </c>
      <c r="BD44" s="167">
        <f t="shared" si="17"/>
        <v>8</v>
      </c>
      <c r="BE44" s="165">
        <v>6</v>
      </c>
      <c r="BF44" s="167">
        <v>2</v>
      </c>
      <c r="BG44" s="167">
        <f t="shared" si="18"/>
        <v>8</v>
      </c>
      <c r="BH44" s="167">
        <v>6</v>
      </c>
      <c r="BI44" s="167">
        <v>2</v>
      </c>
      <c r="BJ44" s="167">
        <f t="shared" si="19"/>
        <v>8</v>
      </c>
      <c r="BK44" s="165">
        <v>6</v>
      </c>
      <c r="BL44" s="166">
        <v>3</v>
      </c>
      <c r="BM44" s="167">
        <f t="shared" si="20"/>
        <v>9</v>
      </c>
      <c r="BN44" s="165">
        <v>7</v>
      </c>
      <c r="BO44" s="167">
        <v>3</v>
      </c>
      <c r="BP44" s="167">
        <f>Table10093[[#This Row],[عام Public الربع الثاني عام2023م Quarter 2-2023]]+Table10093[[#This Row],[خاص Private الربع الثاني عام2023م Quarter 2-2023]]</f>
        <v>10</v>
      </c>
      <c r="BQ44" s="165">
        <v>6</v>
      </c>
      <c r="BR44" s="167">
        <v>3</v>
      </c>
      <c r="BS44" s="167">
        <f>Table10093[[#This Row],[خاص Private الربع الثالث عام2023م Quarter 3-2023]]+Table10093[[#This Row],[عام Public الربع الثالث عام2023م Quarter 3-2023]]</f>
        <v>9</v>
      </c>
      <c r="BT44" s="165">
        <v>6</v>
      </c>
      <c r="BU44" s="166">
        <v>3</v>
      </c>
      <c r="BV44" s="167">
        <f>Table10093[[#This Row],[خاص Private لربع الرابع عام2023م Quarter 4-2023]]+Table10093[[#This Row],[عام Public الربع الرابع عام2023م Quarter 4-2023]]</f>
        <v>9</v>
      </c>
      <c r="BW44" s="167">
        <v>6</v>
      </c>
      <c r="BX44" s="167">
        <v>3</v>
      </c>
      <c r="BY44" s="167">
        <f>Table10093[[#This Row],[عام Public الربع الأول عام2024م Quarter 1-2024]]+Table10093[[#This Row],[خاص Private الربع الأول عام2024م Quarter 1-2024]]</f>
        <v>9</v>
      </c>
      <c r="BZ44" s="167">
        <v>7</v>
      </c>
      <c r="CA44" s="167">
        <v>3</v>
      </c>
      <c r="CB44" s="167">
        <f>Table10093[[#This Row],[عام Public الربع الثاني عام2024م Quarter 2-2024]]+Table10093[[#This Row],[خاص Private الربع الثاني عام2024م Quarter 2-2024]]</f>
        <v>10</v>
      </c>
      <c r="CC44" s="167">
        <v>7</v>
      </c>
      <c r="CD44" s="167">
        <v>5</v>
      </c>
      <c r="CE44" s="167">
        <f>Table10093[[#This Row],[خاص Private الربع الثالث عام2024م Quarter 3-2024]]+Table10093[[#This Row],[عام Public الربع الثالث عام2024م Quarter 3-2024]]</f>
        <v>12</v>
      </c>
    </row>
    <row r="45" spans="1:83" ht="49" customHeight="1" thickBot="1">
      <c r="A45" s="186">
        <v>34</v>
      </c>
      <c r="B45" s="286" t="s">
        <v>104</v>
      </c>
      <c r="C45" s="165" t="s">
        <v>5</v>
      </c>
      <c r="D45" s="165" t="s">
        <v>5</v>
      </c>
      <c r="E45" s="165" t="s">
        <v>5</v>
      </c>
      <c r="F45" s="165" t="s">
        <v>5</v>
      </c>
      <c r="G45" s="165" t="s">
        <v>5</v>
      </c>
      <c r="H45" s="165" t="s">
        <v>5</v>
      </c>
      <c r="I45" s="165" t="s">
        <v>5</v>
      </c>
      <c r="J45" s="165" t="s">
        <v>5</v>
      </c>
      <c r="K45" s="165" t="s">
        <v>5</v>
      </c>
      <c r="L45" s="165" t="s">
        <v>5</v>
      </c>
      <c r="M45" s="165" t="s">
        <v>5</v>
      </c>
      <c r="N45" s="165" t="s">
        <v>5</v>
      </c>
      <c r="O45" s="165" t="s">
        <v>5</v>
      </c>
      <c r="P45" s="165" t="s">
        <v>5</v>
      </c>
      <c r="Q45" s="165" t="s">
        <v>5</v>
      </c>
      <c r="R45" s="165" t="s">
        <v>5</v>
      </c>
      <c r="S45" s="165" t="s">
        <v>5</v>
      </c>
      <c r="T45" s="165" t="s">
        <v>5</v>
      </c>
      <c r="U45" s="165" t="s">
        <v>5</v>
      </c>
      <c r="V45" s="165" t="s">
        <v>5</v>
      </c>
      <c r="W45" s="165" t="s">
        <v>5</v>
      </c>
      <c r="X45" s="165">
        <v>0</v>
      </c>
      <c r="Y45" s="167">
        <v>3</v>
      </c>
      <c r="Z45" s="167">
        <f t="shared" si="21"/>
        <v>3</v>
      </c>
      <c r="AA45" s="165">
        <v>0</v>
      </c>
      <c r="AB45" s="167">
        <v>3</v>
      </c>
      <c r="AC45" s="167">
        <f t="shared" si="22"/>
        <v>3</v>
      </c>
      <c r="AD45" s="165">
        <v>0</v>
      </c>
      <c r="AE45" s="167">
        <v>3</v>
      </c>
      <c r="AF45" s="167">
        <f t="shared" si="23"/>
        <v>3</v>
      </c>
      <c r="AG45" s="165">
        <v>0</v>
      </c>
      <c r="AH45" s="167">
        <v>3</v>
      </c>
      <c r="AI45" s="167">
        <f t="shared" si="24"/>
        <v>3</v>
      </c>
      <c r="AJ45" s="165">
        <v>0</v>
      </c>
      <c r="AK45" s="167">
        <v>3</v>
      </c>
      <c r="AL45" s="167">
        <f t="shared" si="25"/>
        <v>3</v>
      </c>
      <c r="AM45" s="165">
        <v>0</v>
      </c>
      <c r="AN45" s="167">
        <v>3</v>
      </c>
      <c r="AO45" s="167">
        <f t="shared" si="26"/>
        <v>3</v>
      </c>
      <c r="AP45" s="165">
        <v>0</v>
      </c>
      <c r="AQ45" s="167">
        <v>3</v>
      </c>
      <c r="AR45" s="167">
        <f t="shared" si="27"/>
        <v>3</v>
      </c>
      <c r="AS45" s="165">
        <v>0</v>
      </c>
      <c r="AT45" s="167">
        <v>3</v>
      </c>
      <c r="AU45" s="167">
        <f t="shared" si="28"/>
        <v>3</v>
      </c>
      <c r="AV45" s="165">
        <v>0</v>
      </c>
      <c r="AW45" s="167">
        <v>5</v>
      </c>
      <c r="AX45" s="167">
        <f t="shared" si="15"/>
        <v>5</v>
      </c>
      <c r="AY45" s="165">
        <v>0</v>
      </c>
      <c r="AZ45" s="167">
        <v>6</v>
      </c>
      <c r="BA45" s="167">
        <f t="shared" si="16"/>
        <v>6</v>
      </c>
      <c r="BB45" s="165">
        <v>0</v>
      </c>
      <c r="BC45" s="167">
        <v>9</v>
      </c>
      <c r="BD45" s="167">
        <f t="shared" si="17"/>
        <v>9</v>
      </c>
      <c r="BE45" s="165">
        <v>0</v>
      </c>
      <c r="BF45" s="167">
        <v>9</v>
      </c>
      <c r="BG45" s="167">
        <f t="shared" si="18"/>
        <v>9</v>
      </c>
      <c r="BH45" s="167">
        <v>0</v>
      </c>
      <c r="BI45" s="167">
        <v>9</v>
      </c>
      <c r="BJ45" s="167">
        <f t="shared" si="19"/>
        <v>9</v>
      </c>
      <c r="BK45" s="165">
        <v>0</v>
      </c>
      <c r="BL45" s="167">
        <v>10</v>
      </c>
      <c r="BM45" s="167">
        <f t="shared" si="20"/>
        <v>10</v>
      </c>
      <c r="BN45" s="165">
        <v>0</v>
      </c>
      <c r="BO45" s="167">
        <v>10</v>
      </c>
      <c r="BP45" s="167">
        <f>Table10093[[#This Row],[عام Public الربع الثاني عام2023م Quarter 2-2023]]+Table10093[[#This Row],[خاص Private الربع الثاني عام2023م Quarter 2-2023]]</f>
        <v>10</v>
      </c>
      <c r="BQ45" s="165">
        <v>0</v>
      </c>
      <c r="BR45" s="265">
        <v>10</v>
      </c>
      <c r="BS45" s="264">
        <f>Table10093[[#This Row],[خاص Private الربع الثالث عام2023م Quarter 3-2023]]+Table10093[[#This Row],[عام Public الربع الثالث عام2023م Quarter 3-2023]]</f>
        <v>10</v>
      </c>
      <c r="BT45" s="165">
        <v>0</v>
      </c>
      <c r="BU45" s="166">
        <v>9</v>
      </c>
      <c r="BV45" s="167">
        <f>Table10093[[#This Row],[خاص Private لربع الرابع عام2023م Quarter 4-2023]]+Table10093[[#This Row],[عام Public الربع الرابع عام2023م Quarter 4-2023]]</f>
        <v>9</v>
      </c>
      <c r="BW45" s="167">
        <v>0</v>
      </c>
      <c r="BX45" s="167">
        <v>10</v>
      </c>
      <c r="BY45" s="167">
        <f>Table10093[[#This Row],[عام Public الربع الأول عام2024م Quarter 1-2024]]+Table10093[[#This Row],[خاص Private الربع الأول عام2024م Quarter 1-2024]]</f>
        <v>10</v>
      </c>
      <c r="BZ45" s="167">
        <v>0</v>
      </c>
      <c r="CA45" s="167">
        <v>10</v>
      </c>
      <c r="CB45" s="167">
        <f>Table10093[[#This Row],[عام Public الربع الثاني عام2024م Quarter 2-2024]]+Table10093[[#This Row],[خاص Private الربع الثاني عام2024م Quarter 2-2024]]</f>
        <v>10</v>
      </c>
      <c r="CC45" s="167">
        <v>0</v>
      </c>
      <c r="CD45" s="167">
        <v>11</v>
      </c>
      <c r="CE45" s="167">
        <f>Table10093[[#This Row],[خاص Private الربع الثالث عام2024م Quarter 3-2024]]+Table10093[[#This Row],[عام Public الربع الثالث عام2024م Quarter 3-2024]]</f>
        <v>11</v>
      </c>
    </row>
    <row r="46" spans="1:83" ht="49" customHeight="1" thickBot="1">
      <c r="A46" s="186">
        <v>35</v>
      </c>
      <c r="B46" s="286" t="s">
        <v>116</v>
      </c>
      <c r="C46" s="165">
        <v>2</v>
      </c>
      <c r="D46" s="165">
        <v>1</v>
      </c>
      <c r="E46" s="165">
        <v>3</v>
      </c>
      <c r="F46" s="165">
        <v>3</v>
      </c>
      <c r="G46" s="165">
        <v>1</v>
      </c>
      <c r="H46" s="165">
        <v>4</v>
      </c>
      <c r="I46" s="165">
        <v>3</v>
      </c>
      <c r="J46" s="165">
        <v>1</v>
      </c>
      <c r="K46" s="165">
        <v>4</v>
      </c>
      <c r="L46" s="165">
        <v>3</v>
      </c>
      <c r="M46" s="167">
        <v>1</v>
      </c>
      <c r="N46" s="165">
        <v>4</v>
      </c>
      <c r="O46" s="165">
        <v>2</v>
      </c>
      <c r="P46" s="167">
        <v>1</v>
      </c>
      <c r="Q46" s="167">
        <v>3</v>
      </c>
      <c r="R46" s="165">
        <v>2</v>
      </c>
      <c r="S46" s="167">
        <v>1</v>
      </c>
      <c r="T46" s="167">
        <v>3</v>
      </c>
      <c r="U46" s="165">
        <v>2</v>
      </c>
      <c r="V46" s="167">
        <v>1</v>
      </c>
      <c r="W46" s="167">
        <f>V46+U46</f>
        <v>3</v>
      </c>
      <c r="X46" s="165">
        <v>2</v>
      </c>
      <c r="Y46" s="167">
        <v>1</v>
      </c>
      <c r="Z46" s="167">
        <f t="shared" si="21"/>
        <v>3</v>
      </c>
      <c r="AA46" s="165">
        <v>2</v>
      </c>
      <c r="AB46" s="167">
        <v>2</v>
      </c>
      <c r="AC46" s="167">
        <f t="shared" si="22"/>
        <v>4</v>
      </c>
      <c r="AD46" s="165">
        <v>1</v>
      </c>
      <c r="AE46" s="167">
        <v>2</v>
      </c>
      <c r="AF46" s="167">
        <f t="shared" si="23"/>
        <v>3</v>
      </c>
      <c r="AG46" s="165">
        <v>1</v>
      </c>
      <c r="AH46" s="167">
        <v>2</v>
      </c>
      <c r="AI46" s="167">
        <f t="shared" si="24"/>
        <v>3</v>
      </c>
      <c r="AJ46" s="165">
        <v>1</v>
      </c>
      <c r="AK46" s="167">
        <v>1</v>
      </c>
      <c r="AL46" s="167">
        <f t="shared" si="25"/>
        <v>2</v>
      </c>
      <c r="AM46" s="165">
        <v>1</v>
      </c>
      <c r="AN46" s="167">
        <v>1</v>
      </c>
      <c r="AO46" s="167">
        <f t="shared" si="26"/>
        <v>2</v>
      </c>
      <c r="AP46" s="165">
        <v>1</v>
      </c>
      <c r="AQ46" s="167">
        <v>1</v>
      </c>
      <c r="AR46" s="167">
        <f t="shared" si="27"/>
        <v>2</v>
      </c>
      <c r="AS46" s="165">
        <v>1</v>
      </c>
      <c r="AT46" s="167">
        <v>1</v>
      </c>
      <c r="AU46" s="167">
        <f t="shared" si="28"/>
        <v>2</v>
      </c>
      <c r="AV46" s="165">
        <v>1</v>
      </c>
      <c r="AW46" s="167">
        <v>1</v>
      </c>
      <c r="AX46" s="167">
        <f t="shared" si="15"/>
        <v>2</v>
      </c>
      <c r="AY46" s="165">
        <v>1</v>
      </c>
      <c r="AZ46" s="167">
        <v>1</v>
      </c>
      <c r="BA46" s="167">
        <f t="shared" si="16"/>
        <v>2</v>
      </c>
      <c r="BB46" s="165">
        <v>1</v>
      </c>
      <c r="BC46" s="167">
        <v>1</v>
      </c>
      <c r="BD46" s="167">
        <f t="shared" si="17"/>
        <v>2</v>
      </c>
      <c r="BE46" s="165">
        <v>1</v>
      </c>
      <c r="BF46" s="167">
        <v>1</v>
      </c>
      <c r="BG46" s="167">
        <f t="shared" si="18"/>
        <v>2</v>
      </c>
      <c r="BH46" s="167">
        <v>1</v>
      </c>
      <c r="BI46" s="167">
        <v>5</v>
      </c>
      <c r="BJ46" s="167">
        <f t="shared" si="19"/>
        <v>6</v>
      </c>
      <c r="BK46" s="165">
        <v>1</v>
      </c>
      <c r="BL46" s="167">
        <v>9</v>
      </c>
      <c r="BM46" s="167">
        <f t="shared" si="20"/>
        <v>10</v>
      </c>
      <c r="BN46" s="165">
        <v>1</v>
      </c>
      <c r="BO46" s="167">
        <v>9</v>
      </c>
      <c r="BP46" s="167">
        <f>Table10093[[#This Row],[عام Public الربع الثاني عام2023م Quarter 2-2023]]+Table10093[[#This Row],[خاص Private الربع الثاني عام2023م Quarter 2-2023]]</f>
        <v>10</v>
      </c>
      <c r="BQ46" s="165">
        <v>1</v>
      </c>
      <c r="BR46" s="265">
        <v>10</v>
      </c>
      <c r="BS46" s="264">
        <f>Table10093[[#This Row],[خاص Private الربع الثالث عام2023م Quarter 3-2023]]+Table10093[[#This Row],[عام Public الربع الثالث عام2023م Quarter 3-2023]]</f>
        <v>11</v>
      </c>
      <c r="BT46" s="165">
        <v>1</v>
      </c>
      <c r="BU46" s="166">
        <v>10</v>
      </c>
      <c r="BV46" s="167">
        <f>Table10093[[#This Row],[خاص Private لربع الرابع عام2023م Quarter 4-2023]]+Table10093[[#This Row],[عام Public الربع الرابع عام2023م Quarter 4-2023]]</f>
        <v>11</v>
      </c>
      <c r="BW46" s="167">
        <v>1</v>
      </c>
      <c r="BX46" s="167">
        <v>10</v>
      </c>
      <c r="BY46" s="167">
        <f>Table10093[[#This Row],[عام Public الربع الأول عام2024م Quarter 1-2024]]+Table10093[[#This Row],[خاص Private الربع الأول عام2024م Quarter 1-2024]]</f>
        <v>11</v>
      </c>
      <c r="BZ46" s="167">
        <v>1</v>
      </c>
      <c r="CA46" s="167">
        <v>9</v>
      </c>
      <c r="CB46" s="167">
        <f>Table10093[[#This Row],[عام Public الربع الثاني عام2024م Quarter 2-2024]]+Table10093[[#This Row],[خاص Private الربع الثاني عام2024م Quarter 2-2024]]</f>
        <v>10</v>
      </c>
      <c r="CC46" s="167">
        <v>1</v>
      </c>
      <c r="CD46" s="167">
        <v>9</v>
      </c>
      <c r="CE46" s="167">
        <f>Table10093[[#This Row],[خاص Private الربع الثالث عام2024م Quarter 3-2024]]+Table10093[[#This Row],[عام Public الربع الثالث عام2024م Quarter 3-2024]]</f>
        <v>10</v>
      </c>
    </row>
    <row r="47" spans="1:83" ht="49" customHeight="1" thickBot="1">
      <c r="A47" s="186">
        <v>36</v>
      </c>
      <c r="B47" s="286" t="s">
        <v>103</v>
      </c>
      <c r="C47" s="167" t="s">
        <v>5</v>
      </c>
      <c r="D47" s="167" t="s">
        <v>5</v>
      </c>
      <c r="E47" s="167" t="s">
        <v>5</v>
      </c>
      <c r="F47" s="167" t="s">
        <v>5</v>
      </c>
      <c r="G47" s="167" t="s">
        <v>5</v>
      </c>
      <c r="H47" s="167" t="s">
        <v>5</v>
      </c>
      <c r="I47" s="167" t="s">
        <v>5</v>
      </c>
      <c r="J47" s="167" t="s">
        <v>5</v>
      </c>
      <c r="K47" s="167" t="s">
        <v>5</v>
      </c>
      <c r="L47" s="167" t="s">
        <v>5</v>
      </c>
      <c r="M47" s="167" t="s">
        <v>5</v>
      </c>
      <c r="N47" s="167" t="s">
        <v>5</v>
      </c>
      <c r="O47" s="167" t="s">
        <v>5</v>
      </c>
      <c r="P47" s="167" t="s">
        <v>5</v>
      </c>
      <c r="Q47" s="167" t="s">
        <v>5</v>
      </c>
      <c r="R47" s="167" t="s">
        <v>5</v>
      </c>
      <c r="S47" s="167" t="s">
        <v>5</v>
      </c>
      <c r="T47" s="167" t="s">
        <v>5</v>
      </c>
      <c r="U47" s="167" t="s">
        <v>5</v>
      </c>
      <c r="V47" s="167" t="s">
        <v>5</v>
      </c>
      <c r="W47" s="167" t="s">
        <v>5</v>
      </c>
      <c r="X47" s="167" t="s">
        <v>5</v>
      </c>
      <c r="Y47" s="167" t="s">
        <v>5</v>
      </c>
      <c r="Z47" s="167" t="s">
        <v>5</v>
      </c>
      <c r="AA47" s="167" t="s">
        <v>5</v>
      </c>
      <c r="AB47" s="167" t="s">
        <v>5</v>
      </c>
      <c r="AC47" s="167" t="s">
        <v>5</v>
      </c>
      <c r="AD47" s="167" t="s">
        <v>5</v>
      </c>
      <c r="AE47" s="167" t="s">
        <v>5</v>
      </c>
      <c r="AF47" s="167" t="s">
        <v>5</v>
      </c>
      <c r="AG47" s="167" t="s">
        <v>5</v>
      </c>
      <c r="AH47" s="167" t="s">
        <v>5</v>
      </c>
      <c r="AI47" s="167" t="s">
        <v>5</v>
      </c>
      <c r="AJ47" s="167" t="s">
        <v>5</v>
      </c>
      <c r="AK47" s="167" t="s">
        <v>5</v>
      </c>
      <c r="AL47" s="167" t="s">
        <v>5</v>
      </c>
      <c r="AM47" s="167" t="s">
        <v>5</v>
      </c>
      <c r="AN47" s="167" t="s">
        <v>5</v>
      </c>
      <c r="AO47" s="167" t="s">
        <v>5</v>
      </c>
      <c r="AP47" s="167" t="s">
        <v>5</v>
      </c>
      <c r="AQ47" s="167" t="s">
        <v>5</v>
      </c>
      <c r="AR47" s="167" t="s">
        <v>5</v>
      </c>
      <c r="AS47" s="167" t="s">
        <v>5</v>
      </c>
      <c r="AT47" s="167" t="s">
        <v>5</v>
      </c>
      <c r="AU47" s="167" t="s">
        <v>5</v>
      </c>
      <c r="AV47" s="167">
        <v>0</v>
      </c>
      <c r="AW47" s="167">
        <v>1</v>
      </c>
      <c r="AX47" s="167">
        <f t="shared" si="15"/>
        <v>1</v>
      </c>
      <c r="AY47" s="167">
        <v>0</v>
      </c>
      <c r="AZ47" s="167">
        <v>1</v>
      </c>
      <c r="BA47" s="167">
        <f t="shared" si="16"/>
        <v>1</v>
      </c>
      <c r="BB47" s="167">
        <v>0</v>
      </c>
      <c r="BC47" s="167">
        <v>1</v>
      </c>
      <c r="BD47" s="167">
        <f t="shared" si="17"/>
        <v>1</v>
      </c>
      <c r="BE47" s="167">
        <v>0</v>
      </c>
      <c r="BF47" s="167">
        <v>1</v>
      </c>
      <c r="BG47" s="167">
        <f t="shared" si="18"/>
        <v>1</v>
      </c>
      <c r="BH47" s="167">
        <v>0</v>
      </c>
      <c r="BI47" s="167">
        <v>2</v>
      </c>
      <c r="BJ47" s="167">
        <f t="shared" si="19"/>
        <v>2</v>
      </c>
      <c r="BK47" s="165">
        <v>0</v>
      </c>
      <c r="BL47" s="167">
        <v>4</v>
      </c>
      <c r="BM47" s="167">
        <f t="shared" si="20"/>
        <v>4</v>
      </c>
      <c r="BN47" s="165">
        <v>0</v>
      </c>
      <c r="BO47" s="167">
        <v>4</v>
      </c>
      <c r="BP47" s="167">
        <f>Table10093[[#This Row],[عام Public الربع الثاني عام2023م Quarter 2-2023]]+Table10093[[#This Row],[خاص Private الربع الثاني عام2023م Quarter 2-2023]]</f>
        <v>4</v>
      </c>
      <c r="BQ47" s="165">
        <v>0</v>
      </c>
      <c r="BR47" s="265">
        <v>5</v>
      </c>
      <c r="BS47" s="264">
        <f>Table10093[[#This Row],[خاص Private الربع الثالث عام2023م Quarter 3-2023]]+Table10093[[#This Row],[عام Public الربع الثالث عام2023م Quarter 3-2023]]</f>
        <v>5</v>
      </c>
      <c r="BT47" s="165">
        <v>0</v>
      </c>
      <c r="BU47" s="166">
        <v>9</v>
      </c>
      <c r="BV47" s="167">
        <f>Table10093[[#This Row],[خاص Private لربع الرابع عام2023م Quarter 4-2023]]+Table10093[[#This Row],[عام Public الربع الرابع عام2023م Quarter 4-2023]]</f>
        <v>9</v>
      </c>
      <c r="BW47" s="167">
        <v>0</v>
      </c>
      <c r="BX47" s="167">
        <v>10</v>
      </c>
      <c r="BY47" s="167">
        <f>Table10093[[#This Row],[عام Public الربع الأول عام2024م Quarter 1-2024]]+Table10093[[#This Row],[خاص Private الربع الأول عام2024م Quarter 1-2024]]</f>
        <v>10</v>
      </c>
      <c r="BZ47" s="167">
        <v>0</v>
      </c>
      <c r="CA47" s="167">
        <v>10</v>
      </c>
      <c r="CB47" s="167">
        <f>Table10093[[#This Row],[عام Public الربع الثاني عام2024م Quarter 2-2024]]+Table10093[[#This Row],[خاص Private الربع الثاني عام2024م Quarter 2-2024]]</f>
        <v>10</v>
      </c>
      <c r="CC47" s="167">
        <v>0</v>
      </c>
      <c r="CD47" s="167">
        <v>10</v>
      </c>
      <c r="CE47" s="167">
        <f>Table10093[[#This Row],[خاص Private الربع الثالث عام2024م Quarter 3-2024]]+Table10093[[#This Row],[عام Public الربع الثالث عام2024م Quarter 3-2024]]</f>
        <v>10</v>
      </c>
    </row>
    <row r="48" spans="1:83" ht="49" customHeight="1" thickBot="1">
      <c r="A48" s="186">
        <v>37</v>
      </c>
      <c r="B48" s="181" t="s">
        <v>159</v>
      </c>
      <c r="C48" s="165">
        <v>3</v>
      </c>
      <c r="D48" s="165">
        <v>2</v>
      </c>
      <c r="E48" s="165">
        <v>5</v>
      </c>
      <c r="F48" s="165">
        <v>3</v>
      </c>
      <c r="G48" s="165">
        <v>2</v>
      </c>
      <c r="H48" s="165">
        <v>5</v>
      </c>
      <c r="I48" s="165">
        <v>3</v>
      </c>
      <c r="J48" s="165">
        <v>2</v>
      </c>
      <c r="K48" s="165">
        <v>5</v>
      </c>
      <c r="L48" s="165">
        <v>2</v>
      </c>
      <c r="M48" s="167">
        <v>2</v>
      </c>
      <c r="N48" s="165">
        <v>4</v>
      </c>
      <c r="O48" s="165">
        <v>2</v>
      </c>
      <c r="P48" s="167">
        <v>2</v>
      </c>
      <c r="Q48" s="167">
        <v>4</v>
      </c>
      <c r="R48" s="165">
        <v>3</v>
      </c>
      <c r="S48" s="167">
        <v>2</v>
      </c>
      <c r="T48" s="167">
        <v>5</v>
      </c>
      <c r="U48" s="165">
        <v>3</v>
      </c>
      <c r="V48" s="167">
        <v>2</v>
      </c>
      <c r="W48" s="167">
        <f>V48+U48</f>
        <v>5</v>
      </c>
      <c r="X48" s="165">
        <v>3</v>
      </c>
      <c r="Y48" s="167">
        <v>2</v>
      </c>
      <c r="Z48" s="167">
        <f>Y48+X48</f>
        <v>5</v>
      </c>
      <c r="AA48" s="165">
        <v>3</v>
      </c>
      <c r="AB48" s="167">
        <v>3</v>
      </c>
      <c r="AC48" s="167">
        <f>AB48+AA48</f>
        <v>6</v>
      </c>
      <c r="AD48" s="165">
        <v>3</v>
      </c>
      <c r="AE48" s="167">
        <v>3</v>
      </c>
      <c r="AF48" s="167">
        <f>AE48+AD48</f>
        <v>6</v>
      </c>
      <c r="AG48" s="165">
        <v>3</v>
      </c>
      <c r="AH48" s="167">
        <v>3</v>
      </c>
      <c r="AI48" s="167">
        <f>AH48+AG48</f>
        <v>6</v>
      </c>
      <c r="AJ48" s="165">
        <v>3</v>
      </c>
      <c r="AK48" s="167">
        <v>3</v>
      </c>
      <c r="AL48" s="167">
        <f>AK48+AJ48</f>
        <v>6</v>
      </c>
      <c r="AM48" s="165">
        <v>3</v>
      </c>
      <c r="AN48" s="167">
        <v>3</v>
      </c>
      <c r="AO48" s="167">
        <f>AN48+AM48</f>
        <v>6</v>
      </c>
      <c r="AP48" s="165">
        <v>3</v>
      </c>
      <c r="AQ48" s="167">
        <v>3</v>
      </c>
      <c r="AR48" s="167">
        <f>AQ48+AP48</f>
        <v>6</v>
      </c>
      <c r="AS48" s="165">
        <v>3</v>
      </c>
      <c r="AT48" s="167">
        <v>3</v>
      </c>
      <c r="AU48" s="167">
        <f>AT48+AS48</f>
        <v>6</v>
      </c>
      <c r="AV48" s="165">
        <v>3</v>
      </c>
      <c r="AW48" s="167">
        <v>3</v>
      </c>
      <c r="AX48" s="167">
        <f t="shared" si="15"/>
        <v>6</v>
      </c>
      <c r="AY48" s="165">
        <v>3</v>
      </c>
      <c r="AZ48" s="167">
        <v>3</v>
      </c>
      <c r="BA48" s="167">
        <f t="shared" si="16"/>
        <v>6</v>
      </c>
      <c r="BB48" s="165">
        <v>3</v>
      </c>
      <c r="BC48" s="167">
        <v>3</v>
      </c>
      <c r="BD48" s="167">
        <f t="shared" si="17"/>
        <v>6</v>
      </c>
      <c r="BE48" s="165">
        <v>3</v>
      </c>
      <c r="BF48" s="167">
        <v>3</v>
      </c>
      <c r="BG48" s="167">
        <f t="shared" si="18"/>
        <v>6</v>
      </c>
      <c r="BH48" s="167">
        <v>3</v>
      </c>
      <c r="BI48" s="167">
        <v>3</v>
      </c>
      <c r="BJ48" s="167">
        <f t="shared" si="19"/>
        <v>6</v>
      </c>
      <c r="BK48" s="165">
        <v>3</v>
      </c>
      <c r="BL48" s="166">
        <v>3</v>
      </c>
      <c r="BM48" s="167">
        <f t="shared" si="20"/>
        <v>6</v>
      </c>
      <c r="BN48" s="165">
        <v>3</v>
      </c>
      <c r="BO48" s="167">
        <v>3</v>
      </c>
      <c r="BP48" s="167">
        <f>Table10093[[#This Row],[عام Public الربع الثاني عام2023م Quarter 2-2023]]+Table10093[[#This Row],[خاص Private الربع الثاني عام2023م Quarter 2-2023]]</f>
        <v>6</v>
      </c>
      <c r="BQ48" s="165">
        <v>3</v>
      </c>
      <c r="BR48" s="167">
        <v>3</v>
      </c>
      <c r="BS48" s="167">
        <f>Table10093[[#This Row],[خاص Private الربع الثالث عام2023م Quarter 3-2023]]+Table10093[[#This Row],[عام Public الربع الثالث عام2023م Quarter 3-2023]]</f>
        <v>6</v>
      </c>
      <c r="BT48" s="165">
        <v>4</v>
      </c>
      <c r="BU48" s="166">
        <v>3</v>
      </c>
      <c r="BV48" s="167">
        <f>Table10093[[#This Row],[خاص Private لربع الرابع عام2023م Quarter 4-2023]]+Table10093[[#This Row],[عام Public الربع الرابع عام2023م Quarter 4-2023]]</f>
        <v>7</v>
      </c>
      <c r="BW48" s="167">
        <v>4</v>
      </c>
      <c r="BX48" s="167">
        <v>5</v>
      </c>
      <c r="BY48" s="167">
        <f>Table10093[[#This Row],[عام Public الربع الأول عام2024م Quarter 1-2024]]+Table10093[[#This Row],[خاص Private الربع الأول عام2024م Quarter 1-2024]]</f>
        <v>9</v>
      </c>
      <c r="BZ48" s="167">
        <v>4</v>
      </c>
      <c r="CA48" s="167">
        <v>5</v>
      </c>
      <c r="CB48" s="167">
        <f>Table10093[[#This Row],[عام Public الربع الثاني عام2024م Quarter 2-2024]]+Table10093[[#This Row],[خاص Private الربع الثاني عام2024م Quarter 2-2024]]</f>
        <v>9</v>
      </c>
      <c r="CC48" s="167">
        <v>4</v>
      </c>
      <c r="CD48" s="167">
        <v>6</v>
      </c>
      <c r="CE48" s="167">
        <f>Table10093[[#This Row],[خاص Private الربع الثالث عام2024م Quarter 3-2024]]+Table10093[[#This Row],[عام Public الربع الثالث عام2024م Quarter 3-2024]]</f>
        <v>10</v>
      </c>
    </row>
    <row r="49" spans="1:83" ht="49" customHeight="1" thickBot="1">
      <c r="A49" s="186">
        <v>38</v>
      </c>
      <c r="B49" s="181" t="s">
        <v>716</v>
      </c>
      <c r="C49" s="165">
        <v>8</v>
      </c>
      <c r="D49" s="165">
        <v>3</v>
      </c>
      <c r="E49" s="165">
        <v>11</v>
      </c>
      <c r="F49" s="165">
        <v>7</v>
      </c>
      <c r="G49" s="165">
        <v>3</v>
      </c>
      <c r="H49" s="165">
        <v>10</v>
      </c>
      <c r="I49" s="165">
        <v>6</v>
      </c>
      <c r="J49" s="165">
        <v>3</v>
      </c>
      <c r="K49" s="165">
        <v>9</v>
      </c>
      <c r="L49" s="165">
        <v>6</v>
      </c>
      <c r="M49" s="167">
        <v>3</v>
      </c>
      <c r="N49" s="165">
        <v>9</v>
      </c>
      <c r="O49" s="165">
        <v>6</v>
      </c>
      <c r="P49" s="167">
        <v>3</v>
      </c>
      <c r="Q49" s="167">
        <v>9</v>
      </c>
      <c r="R49" s="165">
        <v>6</v>
      </c>
      <c r="S49" s="167">
        <v>4</v>
      </c>
      <c r="T49" s="167">
        <v>10</v>
      </c>
      <c r="U49" s="165">
        <v>6</v>
      </c>
      <c r="V49" s="167">
        <v>5</v>
      </c>
      <c r="W49" s="167">
        <f>V49+U49</f>
        <v>11</v>
      </c>
      <c r="X49" s="165">
        <v>6</v>
      </c>
      <c r="Y49" s="167">
        <v>6</v>
      </c>
      <c r="Z49" s="167">
        <f>Y49+X49</f>
        <v>12</v>
      </c>
      <c r="AA49" s="165">
        <v>6</v>
      </c>
      <c r="AB49" s="167">
        <v>4</v>
      </c>
      <c r="AC49" s="167">
        <f>AB49+AA49</f>
        <v>10</v>
      </c>
      <c r="AD49" s="165">
        <v>6</v>
      </c>
      <c r="AE49" s="167">
        <v>4</v>
      </c>
      <c r="AF49" s="167">
        <f>AE49+AD49</f>
        <v>10</v>
      </c>
      <c r="AG49" s="165">
        <v>6</v>
      </c>
      <c r="AH49" s="167">
        <v>5</v>
      </c>
      <c r="AI49" s="167">
        <f>AH49+AG49</f>
        <v>11</v>
      </c>
      <c r="AJ49" s="165">
        <v>6</v>
      </c>
      <c r="AK49" s="167">
        <v>5</v>
      </c>
      <c r="AL49" s="167">
        <f>AK49+AJ49</f>
        <v>11</v>
      </c>
      <c r="AM49" s="165">
        <v>6</v>
      </c>
      <c r="AN49" s="167">
        <v>4</v>
      </c>
      <c r="AO49" s="167">
        <f>AN49+AM49</f>
        <v>10</v>
      </c>
      <c r="AP49" s="165">
        <v>6</v>
      </c>
      <c r="AQ49" s="167">
        <v>4</v>
      </c>
      <c r="AR49" s="167">
        <f>AQ49+AP49</f>
        <v>10</v>
      </c>
      <c r="AS49" s="165">
        <v>6</v>
      </c>
      <c r="AT49" s="167">
        <v>4</v>
      </c>
      <c r="AU49" s="167">
        <f>AT49+AS49</f>
        <v>10</v>
      </c>
      <c r="AV49" s="165">
        <v>6</v>
      </c>
      <c r="AW49" s="167">
        <v>3</v>
      </c>
      <c r="AX49" s="167">
        <f t="shared" si="15"/>
        <v>9</v>
      </c>
      <c r="AY49" s="165">
        <v>6</v>
      </c>
      <c r="AZ49" s="167">
        <v>3</v>
      </c>
      <c r="BA49" s="167">
        <f t="shared" si="16"/>
        <v>9</v>
      </c>
      <c r="BB49" s="165">
        <v>6</v>
      </c>
      <c r="BC49" s="167">
        <v>3</v>
      </c>
      <c r="BD49" s="167">
        <f t="shared" si="17"/>
        <v>9</v>
      </c>
      <c r="BE49" s="165">
        <v>6</v>
      </c>
      <c r="BF49" s="167">
        <v>3</v>
      </c>
      <c r="BG49" s="167">
        <f t="shared" si="18"/>
        <v>9</v>
      </c>
      <c r="BH49" s="167">
        <v>6</v>
      </c>
      <c r="BI49" s="167">
        <v>4</v>
      </c>
      <c r="BJ49" s="167">
        <f t="shared" si="19"/>
        <v>10</v>
      </c>
      <c r="BK49" s="165">
        <v>6</v>
      </c>
      <c r="BL49" s="166">
        <v>5</v>
      </c>
      <c r="BM49" s="167">
        <f t="shared" si="20"/>
        <v>11</v>
      </c>
      <c r="BN49" s="165">
        <v>5</v>
      </c>
      <c r="BO49" s="167">
        <v>5</v>
      </c>
      <c r="BP49" s="167">
        <f>Table10093[[#This Row],[عام Public الربع الثاني عام2023م Quarter 2-2023]]+Table10093[[#This Row],[خاص Private الربع الثاني عام2023م Quarter 2-2023]]</f>
        <v>10</v>
      </c>
      <c r="BQ49" s="165">
        <v>5</v>
      </c>
      <c r="BR49" s="167">
        <v>5</v>
      </c>
      <c r="BS49" s="167">
        <f>Table10093[[#This Row],[خاص Private الربع الثالث عام2023م Quarter 3-2023]]+Table10093[[#This Row],[عام Public الربع الثالث عام2023م Quarter 3-2023]]</f>
        <v>10</v>
      </c>
      <c r="BT49" s="165">
        <v>5</v>
      </c>
      <c r="BU49" s="166">
        <v>3</v>
      </c>
      <c r="BV49" s="167">
        <f>Table10093[[#This Row],[خاص Private لربع الرابع عام2023م Quarter 4-2023]]+Table10093[[#This Row],[عام Public الربع الرابع عام2023م Quarter 4-2023]]</f>
        <v>8</v>
      </c>
      <c r="BW49" s="167">
        <v>5</v>
      </c>
      <c r="BX49" s="167">
        <v>3</v>
      </c>
      <c r="BY49" s="167">
        <f>Table10093[[#This Row],[عام Public الربع الأول عام2024م Quarter 1-2024]]+Table10093[[#This Row],[خاص Private الربع الأول عام2024م Quarter 1-2024]]</f>
        <v>8</v>
      </c>
      <c r="BZ49" s="167">
        <v>5</v>
      </c>
      <c r="CA49" s="167">
        <v>2</v>
      </c>
      <c r="CB49" s="167">
        <f>Table10093[[#This Row],[عام Public الربع الثاني عام2024م Quarter 2-2024]]+Table10093[[#This Row],[خاص Private الربع الثاني عام2024م Quarter 2-2024]]</f>
        <v>7</v>
      </c>
      <c r="CC49" s="167">
        <v>5</v>
      </c>
      <c r="CD49" s="167">
        <v>5</v>
      </c>
      <c r="CE49" s="167">
        <f>Table10093[[#This Row],[خاص Private الربع الثالث عام2024م Quarter 3-2024]]+Table10093[[#This Row],[عام Public الربع الثالث عام2024م Quarter 3-2024]]</f>
        <v>10</v>
      </c>
    </row>
    <row r="50" spans="1:83" ht="49" customHeight="1" thickBot="1">
      <c r="A50" s="186">
        <v>39</v>
      </c>
      <c r="B50" s="287" t="s">
        <v>556</v>
      </c>
      <c r="C50" s="165" t="s">
        <v>5</v>
      </c>
      <c r="D50" s="165" t="s">
        <v>5</v>
      </c>
      <c r="E50" s="165" t="s">
        <v>5</v>
      </c>
      <c r="F50" s="167" t="s">
        <v>5</v>
      </c>
      <c r="G50" s="167" t="s">
        <v>5</v>
      </c>
      <c r="H50" s="167" t="s">
        <v>5</v>
      </c>
      <c r="I50" s="167" t="s">
        <v>5</v>
      </c>
      <c r="J50" s="167" t="s">
        <v>5</v>
      </c>
      <c r="K50" s="167" t="s">
        <v>5</v>
      </c>
      <c r="L50" s="167" t="s">
        <v>5</v>
      </c>
      <c r="M50" s="167" t="s">
        <v>5</v>
      </c>
      <c r="N50" s="167" t="s">
        <v>5</v>
      </c>
      <c r="O50" s="167" t="s">
        <v>5</v>
      </c>
      <c r="P50" s="167" t="s">
        <v>5</v>
      </c>
      <c r="Q50" s="167" t="s">
        <v>5</v>
      </c>
      <c r="R50" s="167" t="s">
        <v>5</v>
      </c>
      <c r="S50" s="167" t="s">
        <v>5</v>
      </c>
      <c r="T50" s="167" t="s">
        <v>5</v>
      </c>
      <c r="U50" s="167" t="s">
        <v>5</v>
      </c>
      <c r="V50" s="167" t="s">
        <v>5</v>
      </c>
      <c r="W50" s="167" t="s">
        <v>5</v>
      </c>
      <c r="X50" s="167" t="s">
        <v>5</v>
      </c>
      <c r="Y50" s="167" t="s">
        <v>5</v>
      </c>
      <c r="Z50" s="167" t="s">
        <v>5</v>
      </c>
      <c r="AA50" s="167" t="s">
        <v>5</v>
      </c>
      <c r="AB50" s="167" t="s">
        <v>5</v>
      </c>
      <c r="AC50" s="167" t="s">
        <v>5</v>
      </c>
      <c r="AD50" s="167" t="s">
        <v>5</v>
      </c>
      <c r="AE50" s="167" t="s">
        <v>5</v>
      </c>
      <c r="AF50" s="167" t="s">
        <v>5</v>
      </c>
      <c r="AG50" s="167" t="s">
        <v>5</v>
      </c>
      <c r="AH50" s="167" t="s">
        <v>5</v>
      </c>
      <c r="AI50" s="167" t="s">
        <v>5</v>
      </c>
      <c r="AJ50" s="167" t="s">
        <v>5</v>
      </c>
      <c r="AK50" s="167" t="s">
        <v>5</v>
      </c>
      <c r="AL50" s="167" t="s">
        <v>5</v>
      </c>
      <c r="AM50" s="167" t="s">
        <v>5</v>
      </c>
      <c r="AN50" s="167" t="s">
        <v>5</v>
      </c>
      <c r="AO50" s="167" t="s">
        <v>5</v>
      </c>
      <c r="AP50" s="167" t="s">
        <v>5</v>
      </c>
      <c r="AQ50" s="167" t="s">
        <v>5</v>
      </c>
      <c r="AR50" s="167" t="s">
        <v>5</v>
      </c>
      <c r="AS50" s="167" t="s">
        <v>5</v>
      </c>
      <c r="AT50" s="167" t="s">
        <v>5</v>
      </c>
      <c r="AU50" s="167" t="s">
        <v>5</v>
      </c>
      <c r="AV50" s="167" t="s">
        <v>5</v>
      </c>
      <c r="AW50" s="167" t="s">
        <v>5</v>
      </c>
      <c r="AX50" s="167" t="s">
        <v>5</v>
      </c>
      <c r="AY50" s="167" t="s">
        <v>5</v>
      </c>
      <c r="AZ50" s="167" t="s">
        <v>5</v>
      </c>
      <c r="BA50" s="167" t="s">
        <v>5</v>
      </c>
      <c r="BB50" s="167" t="s">
        <v>5</v>
      </c>
      <c r="BC50" s="167" t="s">
        <v>5</v>
      </c>
      <c r="BD50" s="167" t="s">
        <v>5</v>
      </c>
      <c r="BE50" s="167" t="s">
        <v>5</v>
      </c>
      <c r="BF50" s="167" t="s">
        <v>5</v>
      </c>
      <c r="BG50" s="167" t="s">
        <v>5</v>
      </c>
      <c r="BH50" s="167" t="s">
        <v>5</v>
      </c>
      <c r="BI50" s="167" t="s">
        <v>5</v>
      </c>
      <c r="BJ50" s="167" t="s">
        <v>5</v>
      </c>
      <c r="BK50" s="165">
        <v>0</v>
      </c>
      <c r="BL50" s="166">
        <v>1</v>
      </c>
      <c r="BM50" s="167">
        <f t="shared" si="20"/>
        <v>1</v>
      </c>
      <c r="BN50" s="165">
        <v>0</v>
      </c>
      <c r="BO50" s="167">
        <v>1</v>
      </c>
      <c r="BP50" s="167">
        <f>Table10093[[#This Row],[عام Public الربع الثاني عام2023م Quarter 2-2023]]+Table10093[[#This Row],[خاص Private الربع الثاني عام2023م Quarter 2-2023]]</f>
        <v>1</v>
      </c>
      <c r="BQ50" s="165">
        <v>0</v>
      </c>
      <c r="BR50" s="167">
        <v>2</v>
      </c>
      <c r="BS50" s="167">
        <f>Table10093[[#This Row],[خاص Private الربع الثالث عام2023م Quarter 3-2023]]+Table10093[[#This Row],[عام Public الربع الثالث عام2023م Quarter 3-2023]]</f>
        <v>2</v>
      </c>
      <c r="BT50" s="165">
        <v>0</v>
      </c>
      <c r="BU50" s="166">
        <v>2</v>
      </c>
      <c r="BV50" s="167">
        <f>Table10093[[#This Row],[خاص Private لربع الرابع عام2023م Quarter 4-2023]]+Table10093[[#This Row],[عام Public الربع الرابع عام2023م Quarter 4-2023]]</f>
        <v>2</v>
      </c>
      <c r="BW50" s="167">
        <v>0</v>
      </c>
      <c r="BX50" s="167">
        <v>3</v>
      </c>
      <c r="BY50" s="167">
        <f>Table10093[[#This Row],[عام Public الربع الأول عام2024م Quarter 1-2024]]+Table10093[[#This Row],[خاص Private الربع الأول عام2024م Quarter 1-2024]]</f>
        <v>3</v>
      </c>
      <c r="BZ50" s="167">
        <v>0</v>
      </c>
      <c r="CA50" s="167">
        <v>6</v>
      </c>
      <c r="CB50" s="167">
        <f>Table10093[[#This Row],[عام Public الربع الثاني عام2024م Quarter 2-2024]]+Table10093[[#This Row],[خاص Private الربع الثاني عام2024م Quarter 2-2024]]</f>
        <v>6</v>
      </c>
      <c r="CC50" s="167">
        <v>0</v>
      </c>
      <c r="CD50" s="167">
        <v>10</v>
      </c>
      <c r="CE50" s="167">
        <f>Table10093[[#This Row],[خاص Private الربع الثالث عام2024م Quarter 3-2024]]+Table10093[[#This Row],[عام Public الربع الثالث عام2024م Quarter 3-2024]]</f>
        <v>10</v>
      </c>
    </row>
    <row r="51" spans="1:83" ht="49" customHeight="1" thickBot="1">
      <c r="A51" s="186">
        <v>40</v>
      </c>
      <c r="B51" s="181" t="s">
        <v>123</v>
      </c>
      <c r="C51" s="165">
        <v>2</v>
      </c>
      <c r="D51" s="165">
        <v>0</v>
      </c>
      <c r="E51" s="165">
        <v>2</v>
      </c>
      <c r="F51" s="165">
        <v>2</v>
      </c>
      <c r="G51" s="165">
        <v>0</v>
      </c>
      <c r="H51" s="165">
        <v>2</v>
      </c>
      <c r="I51" s="165">
        <v>2</v>
      </c>
      <c r="J51" s="165">
        <v>0</v>
      </c>
      <c r="K51" s="165">
        <v>2</v>
      </c>
      <c r="L51" s="165">
        <v>2</v>
      </c>
      <c r="M51" s="167">
        <v>1</v>
      </c>
      <c r="N51" s="165">
        <v>3</v>
      </c>
      <c r="O51" s="165">
        <v>2</v>
      </c>
      <c r="P51" s="167">
        <v>1</v>
      </c>
      <c r="Q51" s="167">
        <v>3</v>
      </c>
      <c r="R51" s="165">
        <v>3</v>
      </c>
      <c r="S51" s="167">
        <v>1</v>
      </c>
      <c r="T51" s="167">
        <v>4</v>
      </c>
      <c r="U51" s="165">
        <v>2</v>
      </c>
      <c r="V51" s="167">
        <v>1</v>
      </c>
      <c r="W51" s="167">
        <f>V51+U51</f>
        <v>3</v>
      </c>
      <c r="X51" s="165">
        <v>2</v>
      </c>
      <c r="Y51" s="167">
        <v>1</v>
      </c>
      <c r="Z51" s="167">
        <f>Y51+X51</f>
        <v>3</v>
      </c>
      <c r="AA51" s="165">
        <v>2</v>
      </c>
      <c r="AB51" s="167">
        <v>1</v>
      </c>
      <c r="AC51" s="167">
        <f>AB51+AA51</f>
        <v>3</v>
      </c>
      <c r="AD51" s="165">
        <v>2</v>
      </c>
      <c r="AE51" s="167">
        <v>1</v>
      </c>
      <c r="AF51" s="167">
        <f>AE51+AD51</f>
        <v>3</v>
      </c>
      <c r="AG51" s="165">
        <v>2</v>
      </c>
      <c r="AH51" s="167">
        <v>1</v>
      </c>
      <c r="AI51" s="167">
        <f>AH51+AG51</f>
        <v>3</v>
      </c>
      <c r="AJ51" s="165">
        <v>1</v>
      </c>
      <c r="AK51" s="167">
        <v>2</v>
      </c>
      <c r="AL51" s="167">
        <f>AK51+AJ51</f>
        <v>3</v>
      </c>
      <c r="AM51" s="165">
        <v>1</v>
      </c>
      <c r="AN51" s="167">
        <v>2</v>
      </c>
      <c r="AO51" s="167">
        <f>AN51+AM51</f>
        <v>3</v>
      </c>
      <c r="AP51" s="165">
        <v>1</v>
      </c>
      <c r="AQ51" s="167">
        <v>2</v>
      </c>
      <c r="AR51" s="167">
        <f>AQ51+AP51</f>
        <v>3</v>
      </c>
      <c r="AS51" s="165">
        <v>1</v>
      </c>
      <c r="AT51" s="167">
        <v>2</v>
      </c>
      <c r="AU51" s="167">
        <f>AT51+AS51</f>
        <v>3</v>
      </c>
      <c r="AV51" s="165">
        <v>1</v>
      </c>
      <c r="AW51" s="167">
        <v>2</v>
      </c>
      <c r="AX51" s="167">
        <f>AW51+AV51</f>
        <v>3</v>
      </c>
      <c r="AY51" s="165">
        <v>1</v>
      </c>
      <c r="AZ51" s="167">
        <v>2</v>
      </c>
      <c r="BA51" s="167">
        <f>AZ51+AY51</f>
        <v>3</v>
      </c>
      <c r="BB51" s="165">
        <v>1</v>
      </c>
      <c r="BC51" s="167">
        <v>2</v>
      </c>
      <c r="BD51" s="167">
        <f>BC51+BB51</f>
        <v>3</v>
      </c>
      <c r="BE51" s="165">
        <v>1</v>
      </c>
      <c r="BF51" s="167">
        <v>2</v>
      </c>
      <c r="BG51" s="167">
        <f>BF51+BE51</f>
        <v>3</v>
      </c>
      <c r="BH51" s="167">
        <v>1</v>
      </c>
      <c r="BI51" s="167">
        <v>2</v>
      </c>
      <c r="BJ51" s="167">
        <f t="shared" ref="BJ51:BJ62" si="29">BI51+BH51</f>
        <v>3</v>
      </c>
      <c r="BK51" s="165">
        <v>1</v>
      </c>
      <c r="BL51" s="166">
        <v>5</v>
      </c>
      <c r="BM51" s="167">
        <f t="shared" si="20"/>
        <v>6</v>
      </c>
      <c r="BN51" s="165">
        <v>1</v>
      </c>
      <c r="BO51" s="167">
        <v>5</v>
      </c>
      <c r="BP51" s="167">
        <f>Table10093[[#This Row],[عام Public الربع الثاني عام2023م Quarter 2-2023]]+Table10093[[#This Row],[خاص Private الربع الثاني عام2023م Quarter 2-2023]]</f>
        <v>6</v>
      </c>
      <c r="BQ51" s="165">
        <v>1</v>
      </c>
      <c r="BR51" s="167">
        <v>7</v>
      </c>
      <c r="BS51" s="167">
        <f>Table10093[[#This Row],[خاص Private الربع الثالث عام2023م Quarter 3-2023]]+Table10093[[#This Row],[عام Public الربع الثالث عام2023م Quarter 3-2023]]</f>
        <v>8</v>
      </c>
      <c r="BT51" s="165">
        <v>1</v>
      </c>
      <c r="BU51" s="166">
        <v>10</v>
      </c>
      <c r="BV51" s="167">
        <f>Table10093[[#This Row],[خاص Private لربع الرابع عام2023م Quarter 4-2023]]+Table10093[[#This Row],[عام Public الربع الرابع عام2023م Quarter 4-2023]]</f>
        <v>11</v>
      </c>
      <c r="BW51" s="167">
        <v>1</v>
      </c>
      <c r="BX51" s="167">
        <v>11</v>
      </c>
      <c r="BY51" s="167">
        <f>Table10093[[#This Row],[عام Public الربع الأول عام2024م Quarter 1-2024]]+Table10093[[#This Row],[خاص Private الربع الأول عام2024م Quarter 1-2024]]</f>
        <v>12</v>
      </c>
      <c r="BZ51" s="167">
        <v>1</v>
      </c>
      <c r="CA51" s="167">
        <v>11</v>
      </c>
      <c r="CB51" s="167">
        <f>Table10093[[#This Row],[عام Public الربع الثاني عام2024م Quarter 2-2024]]+Table10093[[#This Row],[خاص Private الربع الثاني عام2024م Quarter 2-2024]]</f>
        <v>12</v>
      </c>
      <c r="CC51" s="167">
        <v>1</v>
      </c>
      <c r="CD51" s="167">
        <v>8</v>
      </c>
      <c r="CE51" s="167">
        <f>Table10093[[#This Row],[خاص Private الربع الثالث عام2024م Quarter 3-2024]]+Table10093[[#This Row],[عام Public الربع الثالث عام2024م Quarter 3-2024]]</f>
        <v>9</v>
      </c>
    </row>
    <row r="52" spans="1:83" ht="49" customHeight="1" thickBot="1">
      <c r="A52" s="186">
        <v>41</v>
      </c>
      <c r="B52" s="287" t="s">
        <v>134</v>
      </c>
      <c r="C52" s="165">
        <v>0</v>
      </c>
      <c r="D52" s="165">
        <v>4</v>
      </c>
      <c r="E52" s="165">
        <v>4</v>
      </c>
      <c r="F52" s="165">
        <v>0</v>
      </c>
      <c r="G52" s="165">
        <v>5</v>
      </c>
      <c r="H52" s="165">
        <v>5</v>
      </c>
      <c r="I52" s="165">
        <v>0</v>
      </c>
      <c r="J52" s="165">
        <v>5</v>
      </c>
      <c r="K52" s="165">
        <v>5</v>
      </c>
      <c r="L52" s="165">
        <v>0</v>
      </c>
      <c r="M52" s="167">
        <v>5</v>
      </c>
      <c r="N52" s="165">
        <v>5</v>
      </c>
      <c r="O52" s="165">
        <v>0</v>
      </c>
      <c r="P52" s="167">
        <v>5</v>
      </c>
      <c r="Q52" s="167">
        <v>5</v>
      </c>
      <c r="R52" s="165">
        <v>0</v>
      </c>
      <c r="S52" s="167">
        <v>4</v>
      </c>
      <c r="T52" s="167">
        <v>4</v>
      </c>
      <c r="U52" s="165">
        <v>0</v>
      </c>
      <c r="V52" s="167">
        <v>5</v>
      </c>
      <c r="W52" s="167">
        <f>V52+U52</f>
        <v>5</v>
      </c>
      <c r="X52" s="165">
        <v>0</v>
      </c>
      <c r="Y52" s="167">
        <v>7</v>
      </c>
      <c r="Z52" s="167">
        <f>Y52+X52</f>
        <v>7</v>
      </c>
      <c r="AA52" s="165">
        <v>0</v>
      </c>
      <c r="AB52" s="167">
        <v>7</v>
      </c>
      <c r="AC52" s="167">
        <f>AB52+AA52</f>
        <v>7</v>
      </c>
      <c r="AD52" s="165">
        <v>0</v>
      </c>
      <c r="AE52" s="167">
        <v>6</v>
      </c>
      <c r="AF52" s="167">
        <f>AE52+AD52</f>
        <v>6</v>
      </c>
      <c r="AG52" s="165">
        <v>0</v>
      </c>
      <c r="AH52" s="167">
        <v>8</v>
      </c>
      <c r="AI52" s="167">
        <f>AH52+AG52</f>
        <v>8</v>
      </c>
      <c r="AJ52" s="165">
        <v>0</v>
      </c>
      <c r="AK52" s="167">
        <v>9</v>
      </c>
      <c r="AL52" s="167">
        <f>AK52+AJ52</f>
        <v>9</v>
      </c>
      <c r="AM52" s="165">
        <v>0</v>
      </c>
      <c r="AN52" s="167">
        <v>10</v>
      </c>
      <c r="AO52" s="167">
        <f>AN52+AM52</f>
        <v>10</v>
      </c>
      <c r="AP52" s="165">
        <v>0</v>
      </c>
      <c r="AQ52" s="167">
        <v>10</v>
      </c>
      <c r="AR52" s="167">
        <f>AQ52+AP52</f>
        <v>10</v>
      </c>
      <c r="AS52" s="165">
        <v>0</v>
      </c>
      <c r="AT52" s="167">
        <v>9</v>
      </c>
      <c r="AU52" s="167">
        <f>AT52+AS52</f>
        <v>9</v>
      </c>
      <c r="AV52" s="165">
        <v>0</v>
      </c>
      <c r="AW52" s="167">
        <v>6</v>
      </c>
      <c r="AX52" s="167">
        <f>AW52+AV52</f>
        <v>6</v>
      </c>
      <c r="AY52" s="165">
        <v>0</v>
      </c>
      <c r="AZ52" s="167">
        <v>7</v>
      </c>
      <c r="BA52" s="167">
        <f>AZ52+AY52</f>
        <v>7</v>
      </c>
      <c r="BB52" s="165">
        <v>0</v>
      </c>
      <c r="BC52" s="167">
        <v>8</v>
      </c>
      <c r="BD52" s="167">
        <f>BC52+BB52</f>
        <v>8</v>
      </c>
      <c r="BE52" s="165">
        <v>0</v>
      </c>
      <c r="BF52" s="167">
        <v>8</v>
      </c>
      <c r="BG52" s="167">
        <f>BF52+BE52</f>
        <v>8</v>
      </c>
      <c r="BH52" s="167">
        <v>0</v>
      </c>
      <c r="BI52" s="167">
        <v>8</v>
      </c>
      <c r="BJ52" s="167">
        <f t="shared" si="29"/>
        <v>8</v>
      </c>
      <c r="BK52" s="165">
        <v>0</v>
      </c>
      <c r="BL52" s="166">
        <v>9</v>
      </c>
      <c r="BM52" s="167">
        <f t="shared" si="20"/>
        <v>9</v>
      </c>
      <c r="BN52" s="165">
        <v>0</v>
      </c>
      <c r="BO52" s="167">
        <v>9</v>
      </c>
      <c r="BP52" s="167">
        <f>Table10093[[#This Row],[عام Public الربع الثاني عام2023م Quarter 2-2023]]+Table10093[[#This Row],[خاص Private الربع الثاني عام2023م Quarter 2-2023]]</f>
        <v>9</v>
      </c>
      <c r="BQ52" s="165">
        <v>0</v>
      </c>
      <c r="BR52" s="167">
        <v>9</v>
      </c>
      <c r="BS52" s="167">
        <f>Table10093[[#This Row],[خاص Private الربع الثالث عام2023م Quarter 3-2023]]+Table10093[[#This Row],[عام Public الربع الثالث عام2023م Quarter 3-2023]]</f>
        <v>9</v>
      </c>
      <c r="BT52" s="165">
        <v>0</v>
      </c>
      <c r="BU52" s="166">
        <v>10</v>
      </c>
      <c r="BV52" s="167">
        <f>Table10093[[#This Row],[خاص Private لربع الرابع عام2023م Quarter 4-2023]]+Table10093[[#This Row],[عام Public الربع الرابع عام2023م Quarter 4-2023]]</f>
        <v>10</v>
      </c>
      <c r="BW52" s="167">
        <v>0</v>
      </c>
      <c r="BX52" s="167">
        <v>10</v>
      </c>
      <c r="BY52" s="167">
        <f>Table10093[[#This Row],[عام Public الربع الأول عام2024م Quarter 1-2024]]+Table10093[[#This Row],[خاص Private الربع الأول عام2024م Quarter 1-2024]]</f>
        <v>10</v>
      </c>
      <c r="BZ52" s="167">
        <v>0</v>
      </c>
      <c r="CA52" s="167">
        <v>11</v>
      </c>
      <c r="CB52" s="167">
        <f>Table10093[[#This Row],[عام Public الربع الثاني عام2024م Quarter 2-2024]]+Table10093[[#This Row],[خاص Private الربع الثاني عام2024م Quarter 2-2024]]</f>
        <v>11</v>
      </c>
      <c r="CC52" s="167">
        <v>0</v>
      </c>
      <c r="CD52" s="167">
        <v>8</v>
      </c>
      <c r="CE52" s="167">
        <f>Table10093[[#This Row],[خاص Private الربع الثالث عام2024م Quarter 3-2024]]+Table10093[[#This Row],[عام Public الربع الثالث عام2024م Quarter 3-2024]]</f>
        <v>8</v>
      </c>
    </row>
    <row r="53" spans="1:83" ht="49" customHeight="1" thickBot="1">
      <c r="A53" s="186">
        <v>42</v>
      </c>
      <c r="B53" s="181" t="s">
        <v>328</v>
      </c>
      <c r="C53" s="165" t="s">
        <v>5</v>
      </c>
      <c r="D53" s="165" t="s">
        <v>5</v>
      </c>
      <c r="E53" s="165" t="s">
        <v>5</v>
      </c>
      <c r="F53" s="165" t="s">
        <v>5</v>
      </c>
      <c r="G53" s="165" t="s">
        <v>5</v>
      </c>
      <c r="H53" s="165" t="s">
        <v>5</v>
      </c>
      <c r="I53" s="165" t="s">
        <v>5</v>
      </c>
      <c r="J53" s="165" t="s">
        <v>5</v>
      </c>
      <c r="K53" s="165" t="s">
        <v>5</v>
      </c>
      <c r="L53" s="165" t="s">
        <v>5</v>
      </c>
      <c r="M53" s="165" t="s">
        <v>5</v>
      </c>
      <c r="N53" s="165" t="s">
        <v>5</v>
      </c>
      <c r="O53" s="165" t="s">
        <v>5</v>
      </c>
      <c r="P53" s="165" t="s">
        <v>5</v>
      </c>
      <c r="Q53" s="165" t="s">
        <v>5</v>
      </c>
      <c r="R53" s="165" t="s">
        <v>5</v>
      </c>
      <c r="S53" s="165" t="s">
        <v>5</v>
      </c>
      <c r="T53" s="165" t="s">
        <v>5</v>
      </c>
      <c r="U53" s="165" t="s">
        <v>5</v>
      </c>
      <c r="V53" s="165" t="s">
        <v>5</v>
      </c>
      <c r="W53" s="165" t="s">
        <v>5</v>
      </c>
      <c r="X53" s="165" t="s">
        <v>5</v>
      </c>
      <c r="Y53" s="165" t="s">
        <v>5</v>
      </c>
      <c r="Z53" s="165" t="s">
        <v>5</v>
      </c>
      <c r="AA53" s="165" t="s">
        <v>5</v>
      </c>
      <c r="AB53" s="165" t="s">
        <v>5</v>
      </c>
      <c r="AC53" s="165" t="s">
        <v>5</v>
      </c>
      <c r="AD53" s="165" t="s">
        <v>5</v>
      </c>
      <c r="AE53" s="165" t="s">
        <v>5</v>
      </c>
      <c r="AF53" s="165" t="s">
        <v>5</v>
      </c>
      <c r="AG53" s="165" t="s">
        <v>5</v>
      </c>
      <c r="AH53" s="165" t="s">
        <v>5</v>
      </c>
      <c r="AI53" s="165" t="s">
        <v>5</v>
      </c>
      <c r="AJ53" s="165">
        <v>0</v>
      </c>
      <c r="AK53" s="165">
        <v>1</v>
      </c>
      <c r="AL53" s="167">
        <f>AK53+AJ53</f>
        <v>1</v>
      </c>
      <c r="AM53" s="165">
        <v>0</v>
      </c>
      <c r="AN53" s="165">
        <v>1</v>
      </c>
      <c r="AO53" s="167">
        <f>AN53+AM53</f>
        <v>1</v>
      </c>
      <c r="AP53" s="165">
        <v>0</v>
      </c>
      <c r="AQ53" s="165">
        <v>1</v>
      </c>
      <c r="AR53" s="167">
        <f>AQ53+AP53</f>
        <v>1</v>
      </c>
      <c r="AS53" s="165">
        <v>0</v>
      </c>
      <c r="AT53" s="165">
        <v>1</v>
      </c>
      <c r="AU53" s="167">
        <f>AT53+AS53</f>
        <v>1</v>
      </c>
      <c r="AV53" s="165">
        <v>0</v>
      </c>
      <c r="AW53" s="165">
        <v>2</v>
      </c>
      <c r="AX53" s="167">
        <f>AW53+AV53</f>
        <v>2</v>
      </c>
      <c r="AY53" s="165">
        <v>0</v>
      </c>
      <c r="AZ53" s="165">
        <v>2</v>
      </c>
      <c r="BA53" s="167">
        <f>AZ53+AY53</f>
        <v>2</v>
      </c>
      <c r="BB53" s="165">
        <v>0</v>
      </c>
      <c r="BC53" s="165">
        <v>2</v>
      </c>
      <c r="BD53" s="167">
        <f>BC53+BB53</f>
        <v>2</v>
      </c>
      <c r="BE53" s="165">
        <v>0</v>
      </c>
      <c r="BF53" s="165">
        <v>2</v>
      </c>
      <c r="BG53" s="167">
        <f>BF53+BE53</f>
        <v>2</v>
      </c>
      <c r="BH53" s="167">
        <v>0</v>
      </c>
      <c r="BI53" s="167">
        <v>2</v>
      </c>
      <c r="BJ53" s="167">
        <f t="shared" si="29"/>
        <v>2</v>
      </c>
      <c r="BK53" s="165">
        <v>0</v>
      </c>
      <c r="BL53" s="167">
        <v>5</v>
      </c>
      <c r="BM53" s="167">
        <f t="shared" si="20"/>
        <v>5</v>
      </c>
      <c r="BN53" s="165">
        <v>0</v>
      </c>
      <c r="BO53" s="166">
        <v>5</v>
      </c>
      <c r="BP53" s="167">
        <f>Table10093[[#This Row],[عام Public الربع الثاني عام2023م Quarter 2-2023]]+Table10093[[#This Row],[خاص Private الربع الثاني عام2023م Quarter 2-2023]]</f>
        <v>5</v>
      </c>
      <c r="BQ53" s="165">
        <v>0</v>
      </c>
      <c r="BR53" s="167">
        <v>5</v>
      </c>
      <c r="BS53" s="167">
        <f>Table10093[[#This Row],[خاص Private الربع الثالث عام2023م Quarter 3-2023]]+Table10093[[#This Row],[عام Public الربع الثالث عام2023م Quarter 3-2023]]</f>
        <v>5</v>
      </c>
      <c r="BT53" s="165">
        <v>0</v>
      </c>
      <c r="BU53" s="166">
        <v>5</v>
      </c>
      <c r="BV53" s="167">
        <f>Table10093[[#This Row],[خاص Private لربع الرابع عام2023م Quarter 4-2023]]+Table10093[[#This Row],[عام Public الربع الرابع عام2023م Quarter 4-2023]]</f>
        <v>5</v>
      </c>
      <c r="BW53" s="167">
        <v>0</v>
      </c>
      <c r="BX53" s="167">
        <v>5</v>
      </c>
      <c r="BY53" s="167">
        <f>Table10093[[#This Row],[عام Public الربع الأول عام2024م Quarter 1-2024]]+Table10093[[#This Row],[خاص Private الربع الأول عام2024م Quarter 1-2024]]</f>
        <v>5</v>
      </c>
      <c r="BZ53" s="167">
        <v>0</v>
      </c>
      <c r="CA53" s="167">
        <v>7</v>
      </c>
      <c r="CB53" s="167">
        <f>Table10093[[#This Row],[عام Public الربع الثاني عام2024م Quarter 2-2024]]+Table10093[[#This Row],[خاص Private الربع الثاني عام2024م Quarter 2-2024]]</f>
        <v>7</v>
      </c>
      <c r="CC53" s="167">
        <v>0</v>
      </c>
      <c r="CD53" s="167">
        <v>8</v>
      </c>
      <c r="CE53" s="167">
        <f>Table10093[[#This Row],[خاص Private الربع الثالث عام2024م Quarter 3-2024]]+Table10093[[#This Row],[عام Public الربع الثالث عام2024م Quarter 3-2024]]</f>
        <v>8</v>
      </c>
    </row>
    <row r="54" spans="1:83" ht="49" customHeight="1" thickBot="1">
      <c r="A54" s="186">
        <v>43</v>
      </c>
      <c r="B54" s="181" t="s">
        <v>113</v>
      </c>
      <c r="C54" s="165">
        <v>0</v>
      </c>
      <c r="D54" s="165">
        <v>0</v>
      </c>
      <c r="E54" s="165">
        <v>0</v>
      </c>
      <c r="F54" s="165">
        <v>0</v>
      </c>
      <c r="G54" s="165">
        <v>0</v>
      </c>
      <c r="H54" s="165">
        <v>0</v>
      </c>
      <c r="I54" s="165">
        <v>0</v>
      </c>
      <c r="J54" s="165">
        <v>0</v>
      </c>
      <c r="K54" s="165">
        <v>0</v>
      </c>
      <c r="L54" s="165">
        <v>0</v>
      </c>
      <c r="M54" s="165">
        <v>0</v>
      </c>
      <c r="N54" s="165">
        <v>0</v>
      </c>
      <c r="O54" s="165">
        <v>0</v>
      </c>
      <c r="P54" s="165">
        <v>0</v>
      </c>
      <c r="Q54" s="165">
        <v>0</v>
      </c>
      <c r="R54" s="165">
        <v>0</v>
      </c>
      <c r="S54" s="165">
        <v>0</v>
      </c>
      <c r="T54" s="165">
        <v>0</v>
      </c>
      <c r="U54" s="165">
        <v>0</v>
      </c>
      <c r="V54" s="165">
        <v>0</v>
      </c>
      <c r="W54" s="167">
        <f>V54+U54</f>
        <v>0</v>
      </c>
      <c r="X54" s="165">
        <v>0</v>
      </c>
      <c r="Y54" s="165">
        <v>0</v>
      </c>
      <c r="Z54" s="165">
        <f>Y54+X54</f>
        <v>0</v>
      </c>
      <c r="AA54" s="165">
        <v>0</v>
      </c>
      <c r="AB54" s="165">
        <v>0</v>
      </c>
      <c r="AC54" s="165">
        <f>AB54+AA54</f>
        <v>0</v>
      </c>
      <c r="AD54" s="165">
        <v>0</v>
      </c>
      <c r="AE54" s="165">
        <v>0</v>
      </c>
      <c r="AF54" s="167">
        <f>AE54+AD54</f>
        <v>0</v>
      </c>
      <c r="AG54" s="165">
        <v>0</v>
      </c>
      <c r="AH54" s="165">
        <v>1</v>
      </c>
      <c r="AI54" s="167">
        <f>AH54+AG54</f>
        <v>1</v>
      </c>
      <c r="AJ54" s="165">
        <v>0</v>
      </c>
      <c r="AK54" s="165">
        <v>1</v>
      </c>
      <c r="AL54" s="167">
        <f>AK54+AJ54</f>
        <v>1</v>
      </c>
      <c r="AM54" s="165">
        <v>0</v>
      </c>
      <c r="AN54" s="165">
        <v>2</v>
      </c>
      <c r="AO54" s="167">
        <f>AN54+AM54</f>
        <v>2</v>
      </c>
      <c r="AP54" s="165">
        <v>0</v>
      </c>
      <c r="AQ54" s="165">
        <v>2</v>
      </c>
      <c r="AR54" s="167">
        <f>AQ54+AP54</f>
        <v>2</v>
      </c>
      <c r="AS54" s="165">
        <v>0</v>
      </c>
      <c r="AT54" s="165">
        <v>2</v>
      </c>
      <c r="AU54" s="167">
        <f>AT54+AS54</f>
        <v>2</v>
      </c>
      <c r="AV54" s="165">
        <v>0</v>
      </c>
      <c r="AW54" s="165">
        <v>6</v>
      </c>
      <c r="AX54" s="167">
        <f>AW54+AV54</f>
        <v>6</v>
      </c>
      <c r="AY54" s="165">
        <v>0</v>
      </c>
      <c r="AZ54" s="167">
        <v>6</v>
      </c>
      <c r="BA54" s="167">
        <f>AZ54+AY54</f>
        <v>6</v>
      </c>
      <c r="BB54" s="165">
        <v>0</v>
      </c>
      <c r="BC54" s="165">
        <v>6</v>
      </c>
      <c r="BD54" s="167">
        <f>BC54+BB54</f>
        <v>6</v>
      </c>
      <c r="BE54" s="165">
        <v>0</v>
      </c>
      <c r="BF54" s="165">
        <v>6</v>
      </c>
      <c r="BG54" s="167">
        <f>BF54+BE54</f>
        <v>6</v>
      </c>
      <c r="BH54" s="167">
        <v>0</v>
      </c>
      <c r="BI54" s="167">
        <v>4</v>
      </c>
      <c r="BJ54" s="167">
        <f t="shared" si="29"/>
        <v>4</v>
      </c>
      <c r="BK54" s="165">
        <v>0</v>
      </c>
      <c r="BL54" s="167">
        <v>5</v>
      </c>
      <c r="BM54" s="167">
        <f t="shared" si="20"/>
        <v>5</v>
      </c>
      <c r="BN54" s="165">
        <v>0</v>
      </c>
      <c r="BO54" s="166">
        <v>5</v>
      </c>
      <c r="BP54" s="167">
        <f>Table10093[[#This Row],[عام Public الربع الثاني عام2023م Quarter 2-2023]]+Table10093[[#This Row],[خاص Private الربع الثاني عام2023م Quarter 2-2023]]</f>
        <v>5</v>
      </c>
      <c r="BQ54" s="165">
        <v>0</v>
      </c>
      <c r="BR54" s="167">
        <v>5</v>
      </c>
      <c r="BS54" s="167">
        <f>Table10093[[#This Row],[خاص Private الربع الثالث عام2023م Quarter 3-2023]]+Table10093[[#This Row],[عام Public الربع الثالث عام2023م Quarter 3-2023]]</f>
        <v>5</v>
      </c>
      <c r="BT54" s="165">
        <v>0</v>
      </c>
      <c r="BU54" s="166">
        <v>7</v>
      </c>
      <c r="BV54" s="167">
        <f>Table10093[[#This Row],[خاص Private لربع الرابع عام2023م Quarter 4-2023]]+Table10093[[#This Row],[عام Public الربع الرابع عام2023م Quarter 4-2023]]</f>
        <v>7</v>
      </c>
      <c r="BW54" s="167">
        <v>0</v>
      </c>
      <c r="BX54" s="167">
        <v>8</v>
      </c>
      <c r="BY54" s="167">
        <f>Table10093[[#This Row],[عام Public الربع الأول عام2024م Quarter 1-2024]]+Table10093[[#This Row],[خاص Private الربع الأول عام2024م Quarter 1-2024]]</f>
        <v>8</v>
      </c>
      <c r="BZ54" s="167">
        <v>0</v>
      </c>
      <c r="CA54" s="167">
        <v>8</v>
      </c>
      <c r="CB54" s="167">
        <f>Table10093[[#This Row],[عام Public الربع الثاني عام2024م Quarter 2-2024]]+Table10093[[#This Row],[خاص Private الربع الثاني عام2024م Quarter 2-2024]]</f>
        <v>8</v>
      </c>
      <c r="CC54" s="167">
        <v>0</v>
      </c>
      <c r="CD54" s="167">
        <v>7</v>
      </c>
      <c r="CE54" s="167">
        <f>Table10093[[#This Row],[خاص Private الربع الثالث عام2024م Quarter 3-2024]]+Table10093[[#This Row],[عام Public الربع الثالث عام2024م Quarter 3-2024]]</f>
        <v>7</v>
      </c>
    </row>
    <row r="55" spans="1:83" ht="49" customHeight="1" thickBot="1">
      <c r="A55" s="186">
        <v>44</v>
      </c>
      <c r="B55" s="181" t="s">
        <v>148</v>
      </c>
      <c r="C55" s="165">
        <v>3</v>
      </c>
      <c r="D55" s="165">
        <v>1</v>
      </c>
      <c r="E55" s="165">
        <v>4</v>
      </c>
      <c r="F55" s="165">
        <v>3</v>
      </c>
      <c r="G55" s="165">
        <v>2</v>
      </c>
      <c r="H55" s="165">
        <v>5</v>
      </c>
      <c r="I55" s="165">
        <v>3</v>
      </c>
      <c r="J55" s="165">
        <v>2</v>
      </c>
      <c r="K55" s="165">
        <v>5</v>
      </c>
      <c r="L55" s="165">
        <v>3</v>
      </c>
      <c r="M55" s="167">
        <v>2</v>
      </c>
      <c r="N55" s="165">
        <v>5</v>
      </c>
      <c r="O55" s="165">
        <v>3</v>
      </c>
      <c r="P55" s="167">
        <v>2</v>
      </c>
      <c r="Q55" s="167">
        <v>5</v>
      </c>
      <c r="R55" s="165">
        <v>3</v>
      </c>
      <c r="S55" s="167">
        <v>3</v>
      </c>
      <c r="T55" s="167">
        <v>6</v>
      </c>
      <c r="U55" s="165">
        <v>3</v>
      </c>
      <c r="V55" s="167">
        <v>3</v>
      </c>
      <c r="W55" s="167">
        <f>V55+U55</f>
        <v>6</v>
      </c>
      <c r="X55" s="165">
        <v>3</v>
      </c>
      <c r="Y55" s="167">
        <v>4</v>
      </c>
      <c r="Z55" s="167">
        <f>Y55+X55</f>
        <v>7</v>
      </c>
      <c r="AA55" s="165">
        <v>3</v>
      </c>
      <c r="AB55" s="167">
        <v>4</v>
      </c>
      <c r="AC55" s="167">
        <f>AB55+AA55</f>
        <v>7</v>
      </c>
      <c r="AD55" s="165">
        <v>3</v>
      </c>
      <c r="AE55" s="167">
        <v>4</v>
      </c>
      <c r="AF55" s="167">
        <f>AE55+AD55</f>
        <v>7</v>
      </c>
      <c r="AG55" s="165">
        <v>3</v>
      </c>
      <c r="AH55" s="167">
        <v>4</v>
      </c>
      <c r="AI55" s="167">
        <f>AH55+AG55</f>
        <v>7</v>
      </c>
      <c r="AJ55" s="165">
        <v>1</v>
      </c>
      <c r="AK55" s="167">
        <v>4</v>
      </c>
      <c r="AL55" s="167">
        <f>AK55+AJ55</f>
        <v>5</v>
      </c>
      <c r="AM55" s="165">
        <v>1</v>
      </c>
      <c r="AN55" s="167">
        <v>4</v>
      </c>
      <c r="AO55" s="167">
        <f>AN55+AM55</f>
        <v>5</v>
      </c>
      <c r="AP55" s="165">
        <v>1</v>
      </c>
      <c r="AQ55" s="167">
        <v>4</v>
      </c>
      <c r="AR55" s="167">
        <f>AQ55+AP55</f>
        <v>5</v>
      </c>
      <c r="AS55" s="165">
        <v>1</v>
      </c>
      <c r="AT55" s="167">
        <v>5</v>
      </c>
      <c r="AU55" s="167">
        <f>AT55+AS55</f>
        <v>6</v>
      </c>
      <c r="AV55" s="165">
        <v>1</v>
      </c>
      <c r="AW55" s="167">
        <v>4</v>
      </c>
      <c r="AX55" s="167">
        <f>AW55+AV55</f>
        <v>5</v>
      </c>
      <c r="AY55" s="165">
        <v>1</v>
      </c>
      <c r="AZ55" s="167">
        <v>4</v>
      </c>
      <c r="BA55" s="167">
        <f>AZ55+AY55</f>
        <v>5</v>
      </c>
      <c r="BB55" s="175">
        <v>1</v>
      </c>
      <c r="BC55" s="175">
        <v>3</v>
      </c>
      <c r="BD55" s="167">
        <f>BC55+BB55</f>
        <v>4</v>
      </c>
      <c r="BE55" s="175">
        <v>1</v>
      </c>
      <c r="BF55" s="175">
        <v>2</v>
      </c>
      <c r="BG55" s="167">
        <f>BF55+BE55</f>
        <v>3</v>
      </c>
      <c r="BH55" s="167">
        <v>1</v>
      </c>
      <c r="BI55" s="167">
        <v>2</v>
      </c>
      <c r="BJ55" s="167">
        <f t="shared" si="29"/>
        <v>3</v>
      </c>
      <c r="BK55" s="165">
        <v>1</v>
      </c>
      <c r="BL55" s="167">
        <v>5</v>
      </c>
      <c r="BM55" s="167">
        <f t="shared" si="20"/>
        <v>6</v>
      </c>
      <c r="BN55" s="165">
        <v>1</v>
      </c>
      <c r="BO55" s="166">
        <v>5</v>
      </c>
      <c r="BP55" s="167">
        <f>Table10093[[#This Row],[عام Public الربع الثاني عام2023م Quarter 2-2023]]+Table10093[[#This Row],[خاص Private الربع الثاني عام2023م Quarter 2-2023]]</f>
        <v>6</v>
      </c>
      <c r="BQ55" s="165">
        <v>1</v>
      </c>
      <c r="BR55" s="167">
        <v>5</v>
      </c>
      <c r="BS55" s="167">
        <f>Table10093[[#This Row],[خاص Private الربع الثالث عام2023م Quarter 3-2023]]+Table10093[[#This Row],[عام Public الربع الثالث عام2023م Quarter 3-2023]]</f>
        <v>6</v>
      </c>
      <c r="BT55" s="165">
        <v>1</v>
      </c>
      <c r="BU55" s="166">
        <v>6</v>
      </c>
      <c r="BV55" s="167">
        <f>Table10093[[#This Row],[خاص Private لربع الرابع عام2023م Quarter 4-2023]]+Table10093[[#This Row],[عام Public الربع الرابع عام2023م Quarter 4-2023]]</f>
        <v>7</v>
      </c>
      <c r="BW55" s="167">
        <v>1</v>
      </c>
      <c r="BX55" s="167">
        <v>6</v>
      </c>
      <c r="BY55" s="167">
        <f>Table10093[[#This Row],[عام Public الربع الأول عام2024م Quarter 1-2024]]+Table10093[[#This Row],[خاص Private الربع الأول عام2024م Quarter 1-2024]]</f>
        <v>7</v>
      </c>
      <c r="BZ55" s="167">
        <v>1</v>
      </c>
      <c r="CA55" s="167">
        <v>6</v>
      </c>
      <c r="CB55" s="167">
        <f>Table10093[[#This Row],[عام Public الربع الثاني عام2024م Quarter 2-2024]]+Table10093[[#This Row],[خاص Private الربع الثاني عام2024م Quarter 2-2024]]</f>
        <v>7</v>
      </c>
      <c r="CC55" s="167">
        <v>1</v>
      </c>
      <c r="CD55" s="167">
        <v>6</v>
      </c>
      <c r="CE55" s="167">
        <f>Table10093[[#This Row],[خاص Private الربع الثالث عام2024م Quarter 3-2024]]+Table10093[[#This Row],[عام Public الربع الثالث عام2024م Quarter 3-2024]]</f>
        <v>7</v>
      </c>
    </row>
    <row r="56" spans="1:83" ht="49" customHeight="1" thickBot="1">
      <c r="A56" s="186">
        <v>45</v>
      </c>
      <c r="B56" s="181" t="s">
        <v>517</v>
      </c>
      <c r="C56" s="165" t="s">
        <v>5</v>
      </c>
      <c r="D56" s="165" t="s">
        <v>5</v>
      </c>
      <c r="E56" s="165" t="s">
        <v>5</v>
      </c>
      <c r="F56" s="165" t="s">
        <v>5</v>
      </c>
      <c r="G56" s="165" t="s">
        <v>5</v>
      </c>
      <c r="H56" s="165" t="s">
        <v>5</v>
      </c>
      <c r="I56" s="165" t="s">
        <v>5</v>
      </c>
      <c r="J56" s="165" t="s">
        <v>5</v>
      </c>
      <c r="K56" s="165" t="s">
        <v>5</v>
      </c>
      <c r="L56" s="165" t="s">
        <v>5</v>
      </c>
      <c r="M56" s="165" t="s">
        <v>5</v>
      </c>
      <c r="N56" s="165" t="s">
        <v>5</v>
      </c>
      <c r="O56" s="165" t="s">
        <v>5</v>
      </c>
      <c r="P56" s="165" t="s">
        <v>5</v>
      </c>
      <c r="Q56" s="165" t="s">
        <v>5</v>
      </c>
      <c r="R56" s="165" t="s">
        <v>5</v>
      </c>
      <c r="S56" s="165" t="s">
        <v>5</v>
      </c>
      <c r="T56" s="165" t="s">
        <v>5</v>
      </c>
      <c r="U56" s="165" t="s">
        <v>5</v>
      </c>
      <c r="V56" s="165" t="s">
        <v>5</v>
      </c>
      <c r="W56" s="165" t="s">
        <v>5</v>
      </c>
      <c r="X56" s="165" t="s">
        <v>5</v>
      </c>
      <c r="Y56" s="165" t="s">
        <v>5</v>
      </c>
      <c r="Z56" s="165" t="s">
        <v>5</v>
      </c>
      <c r="AA56" s="165" t="s">
        <v>5</v>
      </c>
      <c r="AB56" s="165" t="s">
        <v>5</v>
      </c>
      <c r="AC56" s="165" t="s">
        <v>5</v>
      </c>
      <c r="AD56" s="165" t="s">
        <v>5</v>
      </c>
      <c r="AE56" s="165" t="s">
        <v>5</v>
      </c>
      <c r="AF56" s="165" t="s">
        <v>5</v>
      </c>
      <c r="AG56" s="165" t="s">
        <v>5</v>
      </c>
      <c r="AH56" s="165" t="s">
        <v>5</v>
      </c>
      <c r="AI56" s="167" t="s">
        <v>5</v>
      </c>
      <c r="AJ56" s="167" t="s">
        <v>5</v>
      </c>
      <c r="AK56" s="167" t="s">
        <v>5</v>
      </c>
      <c r="AL56" s="167" t="s">
        <v>5</v>
      </c>
      <c r="AM56" s="167" t="s">
        <v>5</v>
      </c>
      <c r="AN56" s="167" t="s">
        <v>5</v>
      </c>
      <c r="AO56" s="167" t="s">
        <v>5</v>
      </c>
      <c r="AP56" s="167" t="s">
        <v>5</v>
      </c>
      <c r="AQ56" s="167" t="s">
        <v>5</v>
      </c>
      <c r="AR56" s="167" t="s">
        <v>5</v>
      </c>
      <c r="AS56" s="167" t="s">
        <v>5</v>
      </c>
      <c r="AT56" s="167" t="s">
        <v>5</v>
      </c>
      <c r="AU56" s="167" t="s">
        <v>5</v>
      </c>
      <c r="AV56" s="167" t="s">
        <v>5</v>
      </c>
      <c r="AW56" s="167" t="s">
        <v>5</v>
      </c>
      <c r="AX56" s="167" t="s">
        <v>5</v>
      </c>
      <c r="AY56" s="167" t="s">
        <v>5</v>
      </c>
      <c r="AZ56" s="167" t="s">
        <v>5</v>
      </c>
      <c r="BA56" s="167" t="s">
        <v>5</v>
      </c>
      <c r="BB56" s="167" t="s">
        <v>5</v>
      </c>
      <c r="BC56" s="167" t="s">
        <v>5</v>
      </c>
      <c r="BD56" s="167" t="s">
        <v>5</v>
      </c>
      <c r="BE56" s="167" t="s">
        <v>5</v>
      </c>
      <c r="BF56" s="167" t="s">
        <v>5</v>
      </c>
      <c r="BG56" s="167" t="s">
        <v>5</v>
      </c>
      <c r="BH56" s="167">
        <v>0</v>
      </c>
      <c r="BI56" s="167">
        <v>2</v>
      </c>
      <c r="BJ56" s="167">
        <f t="shared" si="29"/>
        <v>2</v>
      </c>
      <c r="BK56" s="165">
        <v>0</v>
      </c>
      <c r="BL56" s="167">
        <v>5</v>
      </c>
      <c r="BM56" s="167">
        <f t="shared" si="20"/>
        <v>5</v>
      </c>
      <c r="BN56" s="165">
        <v>0</v>
      </c>
      <c r="BO56" s="166">
        <v>6</v>
      </c>
      <c r="BP56" s="167">
        <f>Table10093[[#This Row],[عام Public الربع الثاني عام2023م Quarter 2-2023]]+Table10093[[#This Row],[خاص Private الربع الثاني عام2023م Quarter 2-2023]]</f>
        <v>6</v>
      </c>
      <c r="BQ56" s="165">
        <v>0</v>
      </c>
      <c r="BR56" s="167">
        <v>6</v>
      </c>
      <c r="BS56" s="167">
        <f>Table10093[[#This Row],[خاص Private الربع الثالث عام2023م Quarter 3-2023]]+Table10093[[#This Row],[عام Public الربع الثالث عام2023م Quarter 3-2023]]</f>
        <v>6</v>
      </c>
      <c r="BT56" s="165">
        <v>0</v>
      </c>
      <c r="BU56" s="166">
        <v>6</v>
      </c>
      <c r="BV56" s="167">
        <f>Table10093[[#This Row],[خاص Private لربع الرابع عام2023م Quarter 4-2023]]+Table10093[[#This Row],[عام Public الربع الرابع عام2023م Quarter 4-2023]]</f>
        <v>6</v>
      </c>
      <c r="BW56" s="167">
        <v>0</v>
      </c>
      <c r="BX56" s="167">
        <v>6</v>
      </c>
      <c r="BY56" s="167">
        <f>Table10093[[#This Row],[عام Public الربع الأول عام2024م Quarter 1-2024]]+Table10093[[#This Row],[خاص Private الربع الأول عام2024م Quarter 1-2024]]</f>
        <v>6</v>
      </c>
      <c r="BZ56" s="167">
        <v>0</v>
      </c>
      <c r="CA56" s="167">
        <v>6</v>
      </c>
      <c r="CB56" s="167">
        <f>Table10093[[#This Row],[عام Public الربع الثاني عام2024م Quarter 2-2024]]+Table10093[[#This Row],[خاص Private الربع الثاني عام2024م Quarter 2-2024]]</f>
        <v>6</v>
      </c>
      <c r="CC56" s="167">
        <v>0</v>
      </c>
      <c r="CD56" s="167">
        <v>7</v>
      </c>
      <c r="CE56" s="167">
        <f>Table10093[[#This Row],[خاص Private الربع الثالث عام2024م Quarter 3-2024]]+Table10093[[#This Row],[عام Public الربع الثالث عام2024م Quarter 3-2024]]</f>
        <v>7</v>
      </c>
    </row>
    <row r="57" spans="1:83" ht="49" customHeight="1" thickBot="1">
      <c r="A57" s="186">
        <v>46</v>
      </c>
      <c r="B57" s="181" t="s">
        <v>81</v>
      </c>
      <c r="C57" s="171" t="s">
        <v>5</v>
      </c>
      <c r="D57" s="171" t="s">
        <v>5</v>
      </c>
      <c r="E57" s="171" t="s">
        <v>5</v>
      </c>
      <c r="F57" s="171" t="s">
        <v>5</v>
      </c>
      <c r="G57" s="171" t="s">
        <v>5</v>
      </c>
      <c r="H57" s="171" t="s">
        <v>5</v>
      </c>
      <c r="I57" s="171" t="s">
        <v>5</v>
      </c>
      <c r="J57" s="171" t="s">
        <v>5</v>
      </c>
      <c r="K57" s="171" t="s">
        <v>5</v>
      </c>
      <c r="L57" s="171" t="s">
        <v>5</v>
      </c>
      <c r="M57" s="171" t="s">
        <v>5</v>
      </c>
      <c r="N57" s="171" t="s">
        <v>5</v>
      </c>
      <c r="O57" s="171" t="s">
        <v>5</v>
      </c>
      <c r="P57" s="171" t="s">
        <v>5</v>
      </c>
      <c r="Q57" s="171" t="s">
        <v>5</v>
      </c>
      <c r="R57" s="171" t="s">
        <v>5</v>
      </c>
      <c r="S57" s="171" t="s">
        <v>5</v>
      </c>
      <c r="T57" s="171" t="s">
        <v>5</v>
      </c>
      <c r="U57" s="171" t="s">
        <v>5</v>
      </c>
      <c r="V57" s="171" t="s">
        <v>5</v>
      </c>
      <c r="W57" s="171" t="s">
        <v>5</v>
      </c>
      <c r="X57" s="171" t="s">
        <v>5</v>
      </c>
      <c r="Y57" s="171" t="s">
        <v>5</v>
      </c>
      <c r="Z57" s="171" t="s">
        <v>5</v>
      </c>
      <c r="AA57" s="171" t="s">
        <v>5</v>
      </c>
      <c r="AB57" s="171" t="s">
        <v>5</v>
      </c>
      <c r="AC57" s="171" t="s">
        <v>5</v>
      </c>
      <c r="AD57" s="171" t="s">
        <v>5</v>
      </c>
      <c r="AE57" s="171" t="s">
        <v>5</v>
      </c>
      <c r="AF57" s="171" t="s">
        <v>5</v>
      </c>
      <c r="AG57" s="171" t="s">
        <v>5</v>
      </c>
      <c r="AH57" s="171" t="s">
        <v>5</v>
      </c>
      <c r="AI57" s="171" t="s">
        <v>5</v>
      </c>
      <c r="AJ57" s="171" t="s">
        <v>5</v>
      </c>
      <c r="AK57" s="171" t="s">
        <v>5</v>
      </c>
      <c r="AL57" s="171" t="s">
        <v>5</v>
      </c>
      <c r="AM57" s="171" t="s">
        <v>5</v>
      </c>
      <c r="AN57" s="171" t="s">
        <v>5</v>
      </c>
      <c r="AO57" s="171" t="s">
        <v>5</v>
      </c>
      <c r="AP57" s="171" t="s">
        <v>5</v>
      </c>
      <c r="AQ57" s="171" t="s">
        <v>5</v>
      </c>
      <c r="AR57" s="171" t="s">
        <v>5</v>
      </c>
      <c r="AS57" s="171" t="s">
        <v>5</v>
      </c>
      <c r="AT57" s="171" t="s">
        <v>5</v>
      </c>
      <c r="AU57" s="171" t="s">
        <v>5</v>
      </c>
      <c r="AV57" s="171">
        <v>0</v>
      </c>
      <c r="AW57" s="171">
        <v>1</v>
      </c>
      <c r="AX57" s="171">
        <f t="shared" ref="AX57:AX62" si="30">AW57+AV57</f>
        <v>1</v>
      </c>
      <c r="AY57" s="171">
        <v>1</v>
      </c>
      <c r="AZ57" s="171">
        <v>1</v>
      </c>
      <c r="BA57" s="171">
        <f t="shared" ref="BA57:BA62" si="31">AZ57+AY57</f>
        <v>2</v>
      </c>
      <c r="BB57" s="171">
        <v>1</v>
      </c>
      <c r="BC57" s="171">
        <v>1</v>
      </c>
      <c r="BD57" s="171">
        <f t="shared" ref="BD57:BD62" si="32">BC57+BB57</f>
        <v>2</v>
      </c>
      <c r="BE57" s="171">
        <v>1</v>
      </c>
      <c r="BF57" s="171">
        <v>1</v>
      </c>
      <c r="BG57" s="171">
        <f t="shared" ref="BG57:BG62" si="33">BF57+BE57</f>
        <v>2</v>
      </c>
      <c r="BH57" s="171">
        <v>1</v>
      </c>
      <c r="BI57" s="171">
        <v>1</v>
      </c>
      <c r="BJ57" s="171">
        <f t="shared" si="29"/>
        <v>2</v>
      </c>
      <c r="BK57" s="169">
        <v>1</v>
      </c>
      <c r="BL57" s="171">
        <v>2</v>
      </c>
      <c r="BM57" s="171">
        <f t="shared" si="20"/>
        <v>3</v>
      </c>
      <c r="BN57" s="169">
        <v>2</v>
      </c>
      <c r="BO57" s="171">
        <v>2</v>
      </c>
      <c r="BP57" s="171">
        <f>Table10093[[#This Row],[عام Public الربع الثاني عام2023م Quarter 2-2023]]+Table10093[[#This Row],[خاص Private الربع الثاني عام2023م Quarter 2-2023]]</f>
        <v>4</v>
      </c>
      <c r="BQ57" s="169">
        <v>2</v>
      </c>
      <c r="BR57" s="171">
        <v>2</v>
      </c>
      <c r="BS57" s="171">
        <f>Table10093[[#This Row],[خاص Private الربع الثالث عام2023م Quarter 3-2023]]+Table10093[[#This Row],[عام Public الربع الثالث عام2023م Quarter 3-2023]]</f>
        <v>4</v>
      </c>
      <c r="BT57" s="165">
        <v>2</v>
      </c>
      <c r="BU57" s="166">
        <v>2</v>
      </c>
      <c r="BV57" s="167">
        <f>Table10093[[#This Row],[خاص Private لربع الرابع عام2023م Quarter 4-2023]]+Table10093[[#This Row],[عام Public الربع الرابع عام2023م Quarter 4-2023]]</f>
        <v>4</v>
      </c>
      <c r="BW57" s="167">
        <v>2</v>
      </c>
      <c r="BX57" s="167">
        <v>3</v>
      </c>
      <c r="BY57" s="167">
        <f>Table10093[[#This Row],[عام Public الربع الأول عام2024م Quarter 1-2024]]+Table10093[[#This Row],[خاص Private الربع الأول عام2024م Quarter 1-2024]]</f>
        <v>5</v>
      </c>
      <c r="BZ57" s="167">
        <v>2</v>
      </c>
      <c r="CA57" s="167">
        <v>3</v>
      </c>
      <c r="CB57" s="167">
        <f>Table10093[[#This Row],[عام Public الربع الثاني عام2024م Quarter 2-2024]]+Table10093[[#This Row],[خاص Private الربع الثاني عام2024م Quarter 2-2024]]</f>
        <v>5</v>
      </c>
      <c r="CC57" s="167">
        <v>2</v>
      </c>
      <c r="CD57" s="167">
        <v>5</v>
      </c>
      <c r="CE57" s="167">
        <f>Table10093[[#This Row],[خاص Private الربع الثالث عام2024م Quarter 3-2024]]+Table10093[[#This Row],[عام Public الربع الثالث عام2024م Quarter 3-2024]]</f>
        <v>7</v>
      </c>
    </row>
    <row r="58" spans="1:83" ht="49" customHeight="1" thickBot="1">
      <c r="A58" s="186">
        <v>47</v>
      </c>
      <c r="B58" s="351" t="s">
        <v>547</v>
      </c>
      <c r="C58" s="169" t="s">
        <v>5</v>
      </c>
      <c r="D58" s="169" t="s">
        <v>5</v>
      </c>
      <c r="E58" s="169" t="s">
        <v>5</v>
      </c>
      <c r="F58" s="169" t="s">
        <v>5</v>
      </c>
      <c r="G58" s="169" t="s">
        <v>5</v>
      </c>
      <c r="H58" s="169" t="s">
        <v>5</v>
      </c>
      <c r="I58" s="169" t="s">
        <v>5</v>
      </c>
      <c r="J58" s="169" t="s">
        <v>5</v>
      </c>
      <c r="K58" s="169" t="s">
        <v>5</v>
      </c>
      <c r="L58" s="169" t="s">
        <v>5</v>
      </c>
      <c r="M58" s="169" t="s">
        <v>5</v>
      </c>
      <c r="N58" s="169" t="s">
        <v>5</v>
      </c>
      <c r="O58" s="169" t="s">
        <v>5</v>
      </c>
      <c r="P58" s="169" t="s">
        <v>5</v>
      </c>
      <c r="Q58" s="169" t="s">
        <v>5</v>
      </c>
      <c r="R58" s="169" t="s">
        <v>5</v>
      </c>
      <c r="S58" s="169" t="s">
        <v>5</v>
      </c>
      <c r="T58" s="169" t="s">
        <v>5</v>
      </c>
      <c r="U58" s="169" t="s">
        <v>5</v>
      </c>
      <c r="V58" s="169" t="s">
        <v>5</v>
      </c>
      <c r="W58" s="169" t="s">
        <v>5</v>
      </c>
      <c r="X58" s="169">
        <v>0</v>
      </c>
      <c r="Y58" s="171">
        <v>2</v>
      </c>
      <c r="Z58" s="171">
        <f>Y58+X58</f>
        <v>2</v>
      </c>
      <c r="AA58" s="169">
        <v>0</v>
      </c>
      <c r="AB58" s="171">
        <v>3</v>
      </c>
      <c r="AC58" s="171">
        <f>AB58+AA58</f>
        <v>3</v>
      </c>
      <c r="AD58" s="169">
        <v>0</v>
      </c>
      <c r="AE58" s="171">
        <v>3</v>
      </c>
      <c r="AF58" s="171">
        <f>AE58+AD58</f>
        <v>3</v>
      </c>
      <c r="AG58" s="169">
        <v>0</v>
      </c>
      <c r="AH58" s="171">
        <v>2</v>
      </c>
      <c r="AI58" s="171">
        <f>AH58+AG58</f>
        <v>2</v>
      </c>
      <c r="AJ58" s="169">
        <v>0</v>
      </c>
      <c r="AK58" s="171">
        <v>2</v>
      </c>
      <c r="AL58" s="171">
        <f>AK58+AJ58</f>
        <v>2</v>
      </c>
      <c r="AM58" s="169">
        <v>0</v>
      </c>
      <c r="AN58" s="171">
        <v>5</v>
      </c>
      <c r="AO58" s="171">
        <f>AN58+AM58</f>
        <v>5</v>
      </c>
      <c r="AP58" s="169">
        <v>0</v>
      </c>
      <c r="AQ58" s="171">
        <v>4</v>
      </c>
      <c r="AR58" s="171">
        <f>AQ58+AP58</f>
        <v>4</v>
      </c>
      <c r="AS58" s="169">
        <v>0</v>
      </c>
      <c r="AT58" s="171">
        <v>4</v>
      </c>
      <c r="AU58" s="171">
        <f>AT58+AS58</f>
        <v>4</v>
      </c>
      <c r="AV58" s="169">
        <v>0</v>
      </c>
      <c r="AW58" s="171">
        <v>1</v>
      </c>
      <c r="AX58" s="171">
        <f t="shared" si="30"/>
        <v>1</v>
      </c>
      <c r="AY58" s="169">
        <v>0</v>
      </c>
      <c r="AZ58" s="171">
        <v>1</v>
      </c>
      <c r="BA58" s="171">
        <f t="shared" si="31"/>
        <v>1</v>
      </c>
      <c r="BB58" s="169">
        <v>0</v>
      </c>
      <c r="BC58" s="171">
        <v>2</v>
      </c>
      <c r="BD58" s="171">
        <f t="shared" si="32"/>
        <v>2</v>
      </c>
      <c r="BE58" s="169">
        <v>0</v>
      </c>
      <c r="BF58" s="171">
        <v>2</v>
      </c>
      <c r="BG58" s="171">
        <f t="shared" si="33"/>
        <v>2</v>
      </c>
      <c r="BH58" s="171">
        <v>0</v>
      </c>
      <c r="BI58" s="171">
        <v>2</v>
      </c>
      <c r="BJ58" s="171">
        <f t="shared" si="29"/>
        <v>2</v>
      </c>
      <c r="BK58" s="169">
        <v>1</v>
      </c>
      <c r="BL58" s="171">
        <v>4</v>
      </c>
      <c r="BM58" s="171">
        <f t="shared" si="20"/>
        <v>5</v>
      </c>
      <c r="BN58" s="169">
        <v>1</v>
      </c>
      <c r="BO58" s="171">
        <v>5</v>
      </c>
      <c r="BP58" s="171">
        <f>Table10093[[#This Row],[عام Public الربع الثاني عام2023م Quarter 2-2023]]+Table10093[[#This Row],[خاص Private الربع الثاني عام2023م Quarter 2-2023]]</f>
        <v>6</v>
      </c>
      <c r="BQ58" s="169">
        <v>1</v>
      </c>
      <c r="BR58" s="171">
        <v>5</v>
      </c>
      <c r="BS58" s="171">
        <f>Table10093[[#This Row],[خاص Private الربع الثالث عام2023م Quarter 3-2023]]+Table10093[[#This Row],[عام Public الربع الثالث عام2023م Quarter 3-2023]]</f>
        <v>6</v>
      </c>
      <c r="BT58" s="284">
        <v>1</v>
      </c>
      <c r="BU58" s="283">
        <v>5</v>
      </c>
      <c r="BV58" s="285">
        <f>Table10093[[#This Row],[خاص Private لربع الرابع عام2023م Quarter 4-2023]]+Table10093[[#This Row],[عام Public الربع الرابع عام2023م Quarter 4-2023]]</f>
        <v>6</v>
      </c>
      <c r="BW58" s="167">
        <v>1</v>
      </c>
      <c r="BX58" s="167">
        <v>4</v>
      </c>
      <c r="BY58" s="167">
        <f>Table10093[[#This Row],[عام Public الربع الأول عام2024م Quarter 1-2024]]+Table10093[[#This Row],[خاص Private الربع الأول عام2024م Quarter 1-2024]]</f>
        <v>5</v>
      </c>
      <c r="BZ58" s="167">
        <v>1</v>
      </c>
      <c r="CA58" s="167">
        <v>3</v>
      </c>
      <c r="CB58" s="167">
        <f>Table10093[[#This Row],[عام Public الربع الثاني عام2024م Quarter 2-2024]]+Table10093[[#This Row],[خاص Private الربع الثاني عام2024م Quarter 2-2024]]</f>
        <v>4</v>
      </c>
      <c r="CC58" s="167">
        <v>1</v>
      </c>
      <c r="CD58" s="167">
        <v>6</v>
      </c>
      <c r="CE58" s="167">
        <f>Table10093[[#This Row],[خاص Private الربع الثالث عام2024م Quarter 3-2024]]+Table10093[[#This Row],[عام Public الربع الثالث عام2024م Quarter 3-2024]]</f>
        <v>7</v>
      </c>
    </row>
    <row r="59" spans="1:83" ht="49" customHeight="1" thickBot="1">
      <c r="A59" s="186">
        <v>48</v>
      </c>
      <c r="B59" s="308" t="s">
        <v>139</v>
      </c>
      <c r="C59" s="169" t="s">
        <v>5</v>
      </c>
      <c r="D59" s="169" t="s">
        <v>5</v>
      </c>
      <c r="E59" s="169" t="s">
        <v>5</v>
      </c>
      <c r="F59" s="169" t="s">
        <v>5</v>
      </c>
      <c r="G59" s="169" t="s">
        <v>5</v>
      </c>
      <c r="H59" s="169" t="s">
        <v>5</v>
      </c>
      <c r="I59" s="169" t="s">
        <v>5</v>
      </c>
      <c r="J59" s="169" t="s">
        <v>5</v>
      </c>
      <c r="K59" s="169" t="s">
        <v>5</v>
      </c>
      <c r="L59" s="169" t="s">
        <v>5</v>
      </c>
      <c r="M59" s="169" t="s">
        <v>5</v>
      </c>
      <c r="N59" s="169" t="s">
        <v>5</v>
      </c>
      <c r="O59" s="169" t="s">
        <v>5</v>
      </c>
      <c r="P59" s="169" t="s">
        <v>5</v>
      </c>
      <c r="Q59" s="169" t="s">
        <v>5</v>
      </c>
      <c r="R59" s="169" t="s">
        <v>5</v>
      </c>
      <c r="S59" s="169" t="s">
        <v>5</v>
      </c>
      <c r="T59" s="169" t="s">
        <v>5</v>
      </c>
      <c r="U59" s="169">
        <v>0</v>
      </c>
      <c r="V59" s="169">
        <v>1</v>
      </c>
      <c r="W59" s="171">
        <f>V59+U59</f>
        <v>1</v>
      </c>
      <c r="X59" s="169">
        <v>0</v>
      </c>
      <c r="Y59" s="169">
        <v>0</v>
      </c>
      <c r="Z59" s="169">
        <f>Y59+X59</f>
        <v>0</v>
      </c>
      <c r="AA59" s="169">
        <v>0</v>
      </c>
      <c r="AB59" s="169">
        <v>0</v>
      </c>
      <c r="AC59" s="169">
        <f>AB59+AA59</f>
        <v>0</v>
      </c>
      <c r="AD59" s="169">
        <v>0</v>
      </c>
      <c r="AE59" s="169">
        <v>0</v>
      </c>
      <c r="AF59" s="171">
        <f>AE59+AD59</f>
        <v>0</v>
      </c>
      <c r="AG59" s="169">
        <v>0</v>
      </c>
      <c r="AH59" s="171">
        <v>0</v>
      </c>
      <c r="AI59" s="171">
        <f>AH59+AG59</f>
        <v>0</v>
      </c>
      <c r="AJ59" s="169">
        <v>0</v>
      </c>
      <c r="AK59" s="171">
        <v>0</v>
      </c>
      <c r="AL59" s="171">
        <f>AK59+AJ59</f>
        <v>0</v>
      </c>
      <c r="AM59" s="169">
        <v>0</v>
      </c>
      <c r="AN59" s="171">
        <v>1</v>
      </c>
      <c r="AO59" s="171">
        <f>AN59+AM59</f>
        <v>1</v>
      </c>
      <c r="AP59" s="169">
        <v>0</v>
      </c>
      <c r="AQ59" s="171">
        <v>1</v>
      </c>
      <c r="AR59" s="171">
        <f>AQ59+AP59</f>
        <v>1</v>
      </c>
      <c r="AS59" s="169">
        <v>0</v>
      </c>
      <c r="AT59" s="171">
        <v>1</v>
      </c>
      <c r="AU59" s="171">
        <f>AT59+AS59</f>
        <v>1</v>
      </c>
      <c r="AV59" s="169">
        <v>0</v>
      </c>
      <c r="AW59" s="171">
        <v>1</v>
      </c>
      <c r="AX59" s="171">
        <f t="shared" si="30"/>
        <v>1</v>
      </c>
      <c r="AY59" s="169">
        <v>0</v>
      </c>
      <c r="AZ59" s="171">
        <v>1</v>
      </c>
      <c r="BA59" s="171">
        <f t="shared" si="31"/>
        <v>1</v>
      </c>
      <c r="BB59" s="169">
        <v>0</v>
      </c>
      <c r="BC59" s="171">
        <v>1</v>
      </c>
      <c r="BD59" s="171">
        <f t="shared" si="32"/>
        <v>1</v>
      </c>
      <c r="BE59" s="169">
        <v>0</v>
      </c>
      <c r="BF59" s="171">
        <v>2</v>
      </c>
      <c r="BG59" s="171">
        <f t="shared" si="33"/>
        <v>2</v>
      </c>
      <c r="BH59" s="171">
        <v>0</v>
      </c>
      <c r="BI59" s="171">
        <v>2</v>
      </c>
      <c r="BJ59" s="171">
        <f t="shared" si="29"/>
        <v>2</v>
      </c>
      <c r="BK59" s="169">
        <v>0</v>
      </c>
      <c r="BL59" s="171">
        <v>5</v>
      </c>
      <c r="BM59" s="171">
        <f t="shared" si="20"/>
        <v>5</v>
      </c>
      <c r="BN59" s="169">
        <v>0</v>
      </c>
      <c r="BO59" s="171">
        <v>5</v>
      </c>
      <c r="BP59" s="171">
        <f>Table10093[[#This Row],[عام Public الربع الثاني عام2023م Quarter 2-2023]]+Table10093[[#This Row],[خاص Private الربع الثاني عام2023م Quarter 2-2023]]</f>
        <v>5</v>
      </c>
      <c r="BQ59" s="169">
        <v>0</v>
      </c>
      <c r="BR59" s="171">
        <v>7</v>
      </c>
      <c r="BS59" s="171">
        <f>Table10093[[#This Row],[خاص Private الربع الثالث عام2023م Quarter 3-2023]]+Table10093[[#This Row],[عام Public الربع الثالث عام2023م Quarter 3-2023]]</f>
        <v>7</v>
      </c>
      <c r="BT59" s="284">
        <v>0</v>
      </c>
      <c r="BU59" s="283">
        <v>6</v>
      </c>
      <c r="BV59" s="285">
        <f>Table10093[[#This Row],[خاص Private لربع الرابع عام2023م Quarter 4-2023]]+Table10093[[#This Row],[عام Public الربع الرابع عام2023م Quarter 4-2023]]</f>
        <v>6</v>
      </c>
      <c r="BW59" s="167">
        <v>0</v>
      </c>
      <c r="BX59" s="167">
        <v>6</v>
      </c>
      <c r="BY59" s="167">
        <f>Table10093[[#This Row],[عام Public الربع الأول عام2024م Quarter 1-2024]]+Table10093[[#This Row],[خاص Private الربع الأول عام2024م Quarter 1-2024]]</f>
        <v>6</v>
      </c>
      <c r="BZ59" s="167">
        <v>0</v>
      </c>
      <c r="CA59" s="167">
        <v>6</v>
      </c>
      <c r="CB59" s="167">
        <f>Table10093[[#This Row],[عام Public الربع الثاني عام2024م Quarter 2-2024]]+Table10093[[#This Row],[خاص Private الربع الثاني عام2024م Quarter 2-2024]]</f>
        <v>6</v>
      </c>
      <c r="CC59" s="167">
        <v>0</v>
      </c>
      <c r="CD59" s="167">
        <v>6</v>
      </c>
      <c r="CE59" s="167">
        <f>Table10093[[#This Row],[خاص Private الربع الثالث عام2024م Quarter 3-2024]]+Table10093[[#This Row],[عام Public الربع الثالث عام2024م Quarter 3-2024]]</f>
        <v>6</v>
      </c>
    </row>
    <row r="60" spans="1:83" ht="49" customHeight="1" thickBot="1">
      <c r="A60" s="186">
        <v>49</v>
      </c>
      <c r="B60" s="228" t="s">
        <v>133</v>
      </c>
      <c r="C60" s="165">
        <v>2</v>
      </c>
      <c r="D60" s="165">
        <v>1</v>
      </c>
      <c r="E60" s="165">
        <v>3</v>
      </c>
      <c r="F60" s="165">
        <v>2</v>
      </c>
      <c r="G60" s="165">
        <v>1</v>
      </c>
      <c r="H60" s="165">
        <v>3</v>
      </c>
      <c r="I60" s="165">
        <v>2</v>
      </c>
      <c r="J60" s="165">
        <v>1</v>
      </c>
      <c r="K60" s="165">
        <v>3</v>
      </c>
      <c r="L60" s="165">
        <v>2</v>
      </c>
      <c r="M60" s="166">
        <v>1</v>
      </c>
      <c r="N60" s="165">
        <v>3</v>
      </c>
      <c r="O60" s="165">
        <v>2</v>
      </c>
      <c r="P60" s="166">
        <v>1</v>
      </c>
      <c r="Q60" s="167">
        <v>3</v>
      </c>
      <c r="R60" s="165">
        <v>3</v>
      </c>
      <c r="S60" s="166">
        <v>1</v>
      </c>
      <c r="T60" s="167">
        <v>4</v>
      </c>
      <c r="U60" s="165">
        <v>3</v>
      </c>
      <c r="V60" s="166">
        <v>1</v>
      </c>
      <c r="W60" s="167">
        <f>V60+U60</f>
        <v>4</v>
      </c>
      <c r="X60" s="165">
        <v>3</v>
      </c>
      <c r="Y60" s="166">
        <v>1</v>
      </c>
      <c r="Z60" s="167">
        <f>Y60+X60</f>
        <v>4</v>
      </c>
      <c r="AA60" s="165">
        <v>3</v>
      </c>
      <c r="AB60" s="166">
        <v>1</v>
      </c>
      <c r="AC60" s="167">
        <f>AB60+AA60</f>
        <v>4</v>
      </c>
      <c r="AD60" s="165">
        <v>3</v>
      </c>
      <c r="AE60" s="166">
        <v>1</v>
      </c>
      <c r="AF60" s="167">
        <f>AE60+AD60</f>
        <v>4</v>
      </c>
      <c r="AG60" s="165">
        <v>3</v>
      </c>
      <c r="AH60" s="166">
        <v>1</v>
      </c>
      <c r="AI60" s="167">
        <f>AH60+AG60</f>
        <v>4</v>
      </c>
      <c r="AJ60" s="165">
        <v>3</v>
      </c>
      <c r="AK60" s="166">
        <v>1</v>
      </c>
      <c r="AL60" s="167">
        <f>AK60+AJ60</f>
        <v>4</v>
      </c>
      <c r="AM60" s="165">
        <v>3</v>
      </c>
      <c r="AN60" s="166">
        <v>1</v>
      </c>
      <c r="AO60" s="167">
        <f>AN60+AM60</f>
        <v>4</v>
      </c>
      <c r="AP60" s="165">
        <v>3</v>
      </c>
      <c r="AQ60" s="166">
        <v>1</v>
      </c>
      <c r="AR60" s="167">
        <f>AQ60+AP60</f>
        <v>4</v>
      </c>
      <c r="AS60" s="165">
        <v>3</v>
      </c>
      <c r="AT60" s="166">
        <v>1</v>
      </c>
      <c r="AU60" s="167">
        <f>AT60+AS60</f>
        <v>4</v>
      </c>
      <c r="AV60" s="165">
        <v>3</v>
      </c>
      <c r="AW60" s="166">
        <v>1</v>
      </c>
      <c r="AX60" s="167">
        <f t="shared" si="30"/>
        <v>4</v>
      </c>
      <c r="AY60" s="165">
        <v>3</v>
      </c>
      <c r="AZ60" s="166">
        <v>1</v>
      </c>
      <c r="BA60" s="167">
        <f t="shared" si="31"/>
        <v>4</v>
      </c>
      <c r="BB60" s="175">
        <v>3</v>
      </c>
      <c r="BC60" s="176">
        <v>1</v>
      </c>
      <c r="BD60" s="167">
        <f t="shared" si="32"/>
        <v>4</v>
      </c>
      <c r="BE60" s="175">
        <v>3</v>
      </c>
      <c r="BF60" s="176">
        <v>1</v>
      </c>
      <c r="BG60" s="167">
        <f t="shared" si="33"/>
        <v>4</v>
      </c>
      <c r="BH60" s="167">
        <v>3</v>
      </c>
      <c r="BI60" s="166">
        <v>1</v>
      </c>
      <c r="BJ60" s="167">
        <f t="shared" si="29"/>
        <v>4</v>
      </c>
      <c r="BK60" s="165">
        <v>3</v>
      </c>
      <c r="BL60" s="166">
        <v>3</v>
      </c>
      <c r="BM60" s="167">
        <f t="shared" si="20"/>
        <v>6</v>
      </c>
      <c r="BN60" s="165">
        <v>3</v>
      </c>
      <c r="BO60" s="166">
        <v>3</v>
      </c>
      <c r="BP60" s="167">
        <f>Table10093[[#This Row],[عام Public الربع الثاني عام2023م Quarter 2-2023]]+Table10093[[#This Row],[خاص Private الربع الثاني عام2023م Quarter 2-2023]]</f>
        <v>6</v>
      </c>
      <c r="BQ60" s="165">
        <v>3</v>
      </c>
      <c r="BR60" s="166">
        <v>4</v>
      </c>
      <c r="BS60" s="167">
        <f>Table10093[[#This Row],[خاص Private الربع الثالث عام2023م Quarter 3-2023]]+Table10093[[#This Row],[عام Public الربع الثالث عام2023م Quarter 3-2023]]</f>
        <v>7</v>
      </c>
      <c r="BT60" s="165">
        <v>3</v>
      </c>
      <c r="BU60" s="167">
        <v>6</v>
      </c>
      <c r="BV60" s="167">
        <f>Table10093[[#This Row],[خاص Private لربع الرابع عام2023م Quarter 4-2023]]+Table10093[[#This Row],[عام Public الربع الرابع عام2023م Quarter 4-2023]]</f>
        <v>9</v>
      </c>
      <c r="BW60" s="167">
        <v>3</v>
      </c>
      <c r="BX60" s="167">
        <v>6</v>
      </c>
      <c r="BY60" s="167">
        <f>Table10093[[#This Row],[عام Public الربع الأول عام2024م Quarter 1-2024]]+Table10093[[#This Row],[خاص Private الربع الأول عام2024م Quarter 1-2024]]</f>
        <v>9</v>
      </c>
      <c r="BZ60" s="167">
        <v>3</v>
      </c>
      <c r="CA60" s="167">
        <v>2</v>
      </c>
      <c r="CB60" s="167">
        <f>Table10093[[#This Row],[عام Public الربع الثاني عام2024م Quarter 2-2024]]+Table10093[[#This Row],[خاص Private الربع الثاني عام2024م Quarter 2-2024]]</f>
        <v>5</v>
      </c>
      <c r="CC60" s="167">
        <v>3</v>
      </c>
      <c r="CD60" s="167">
        <v>2</v>
      </c>
      <c r="CE60" s="167">
        <f>Table10093[[#This Row],[خاص Private الربع الثالث عام2024م Quarter 3-2024]]+Table10093[[#This Row],[عام Public الربع الثالث عام2024م Quarter 3-2024]]</f>
        <v>5</v>
      </c>
    </row>
    <row r="61" spans="1:83" ht="49" customHeight="1" thickBot="1">
      <c r="A61" s="186">
        <v>50</v>
      </c>
      <c r="B61" s="168" t="s">
        <v>144</v>
      </c>
      <c r="C61" s="171" t="s">
        <v>5</v>
      </c>
      <c r="D61" s="171" t="s">
        <v>5</v>
      </c>
      <c r="E61" s="171" t="s">
        <v>5</v>
      </c>
      <c r="F61" s="171" t="s">
        <v>5</v>
      </c>
      <c r="G61" s="171" t="s">
        <v>5</v>
      </c>
      <c r="H61" s="171" t="s">
        <v>5</v>
      </c>
      <c r="I61" s="171" t="s">
        <v>5</v>
      </c>
      <c r="J61" s="171" t="s">
        <v>5</v>
      </c>
      <c r="K61" s="171" t="s">
        <v>5</v>
      </c>
      <c r="L61" s="171" t="s">
        <v>5</v>
      </c>
      <c r="M61" s="170" t="s">
        <v>5</v>
      </c>
      <c r="N61" s="171" t="s">
        <v>5</v>
      </c>
      <c r="O61" s="171" t="s">
        <v>5</v>
      </c>
      <c r="P61" s="170" t="s">
        <v>5</v>
      </c>
      <c r="Q61" s="171" t="s">
        <v>5</v>
      </c>
      <c r="R61" s="171" t="s">
        <v>5</v>
      </c>
      <c r="S61" s="170" t="s">
        <v>5</v>
      </c>
      <c r="T61" s="171" t="s">
        <v>5</v>
      </c>
      <c r="U61" s="171" t="s">
        <v>5</v>
      </c>
      <c r="V61" s="170" t="s">
        <v>5</v>
      </c>
      <c r="W61" s="167" t="s">
        <v>5</v>
      </c>
      <c r="X61" s="171" t="s">
        <v>5</v>
      </c>
      <c r="Y61" s="170" t="s">
        <v>5</v>
      </c>
      <c r="Z61" s="167" t="s">
        <v>5</v>
      </c>
      <c r="AA61" s="167" t="s">
        <v>5</v>
      </c>
      <c r="AB61" s="166" t="s">
        <v>5</v>
      </c>
      <c r="AC61" s="167" t="s">
        <v>5</v>
      </c>
      <c r="AD61" s="167" t="s">
        <v>5</v>
      </c>
      <c r="AE61" s="166" t="s">
        <v>5</v>
      </c>
      <c r="AF61" s="167" t="s">
        <v>5</v>
      </c>
      <c r="AG61" s="167" t="s">
        <v>5</v>
      </c>
      <c r="AH61" s="166" t="s">
        <v>5</v>
      </c>
      <c r="AI61" s="167" t="s">
        <v>5</v>
      </c>
      <c r="AJ61" s="167" t="s">
        <v>5</v>
      </c>
      <c r="AK61" s="166" t="s">
        <v>5</v>
      </c>
      <c r="AL61" s="167" t="s">
        <v>5</v>
      </c>
      <c r="AM61" s="167" t="s">
        <v>5</v>
      </c>
      <c r="AN61" s="166" t="s">
        <v>5</v>
      </c>
      <c r="AO61" s="167" t="s">
        <v>5</v>
      </c>
      <c r="AP61" s="167" t="s">
        <v>5</v>
      </c>
      <c r="AQ61" s="166" t="s">
        <v>5</v>
      </c>
      <c r="AR61" s="167" t="s">
        <v>5</v>
      </c>
      <c r="AS61" s="167" t="s">
        <v>5</v>
      </c>
      <c r="AT61" s="166" t="s">
        <v>5</v>
      </c>
      <c r="AU61" s="167" t="s">
        <v>5</v>
      </c>
      <c r="AV61" s="167">
        <v>0</v>
      </c>
      <c r="AW61" s="166">
        <v>1</v>
      </c>
      <c r="AX61" s="167">
        <f t="shared" si="30"/>
        <v>1</v>
      </c>
      <c r="AY61" s="167">
        <v>0</v>
      </c>
      <c r="AZ61" s="166">
        <v>2</v>
      </c>
      <c r="BA61" s="167">
        <f t="shared" si="31"/>
        <v>2</v>
      </c>
      <c r="BB61" s="167">
        <v>0</v>
      </c>
      <c r="BC61" s="166">
        <v>2</v>
      </c>
      <c r="BD61" s="167">
        <f t="shared" si="32"/>
        <v>2</v>
      </c>
      <c r="BE61" s="167">
        <v>0</v>
      </c>
      <c r="BF61" s="166">
        <v>3</v>
      </c>
      <c r="BG61" s="167">
        <f t="shared" si="33"/>
        <v>3</v>
      </c>
      <c r="BH61" s="167">
        <v>0</v>
      </c>
      <c r="BI61" s="166">
        <v>4</v>
      </c>
      <c r="BJ61" s="167">
        <f t="shared" si="29"/>
        <v>4</v>
      </c>
      <c r="BK61" s="165">
        <v>0</v>
      </c>
      <c r="BL61" s="166">
        <v>4</v>
      </c>
      <c r="BM61" s="167">
        <f t="shared" si="20"/>
        <v>4</v>
      </c>
      <c r="BN61" s="165">
        <v>0</v>
      </c>
      <c r="BO61" s="166">
        <v>4</v>
      </c>
      <c r="BP61" s="167">
        <f>Table10093[[#This Row],[عام Public الربع الثاني عام2023م Quarter 2-2023]]+Table10093[[#This Row],[خاص Private الربع الثاني عام2023م Quarter 2-2023]]</f>
        <v>4</v>
      </c>
      <c r="BQ61" s="165">
        <v>0</v>
      </c>
      <c r="BR61" s="166">
        <v>4</v>
      </c>
      <c r="BS61" s="167">
        <f>Table10093[[#This Row],[خاص Private الربع الثالث عام2023م Quarter 3-2023]]+Table10093[[#This Row],[عام Public الربع الثالث عام2023م Quarter 3-2023]]</f>
        <v>4</v>
      </c>
      <c r="BT61" s="165">
        <v>0</v>
      </c>
      <c r="BU61" s="167">
        <v>5</v>
      </c>
      <c r="BV61" s="167">
        <f>Table10093[[#This Row],[خاص Private لربع الرابع عام2023م Quarter 4-2023]]+Table10093[[#This Row],[عام Public الربع الرابع عام2023م Quarter 4-2023]]</f>
        <v>5</v>
      </c>
      <c r="BW61" s="167">
        <v>0</v>
      </c>
      <c r="BX61" s="167">
        <v>5</v>
      </c>
      <c r="BY61" s="167">
        <f>Table10093[[#This Row],[عام Public الربع الأول عام2024م Quarter 1-2024]]+Table10093[[#This Row],[خاص Private الربع الأول عام2024م Quarter 1-2024]]</f>
        <v>5</v>
      </c>
      <c r="BZ61" s="167">
        <v>0</v>
      </c>
      <c r="CA61" s="167">
        <v>5</v>
      </c>
      <c r="CB61" s="167">
        <f>Table10093[[#This Row],[عام Public الربع الثاني عام2024م Quarter 2-2024]]+Table10093[[#This Row],[خاص Private الربع الثاني عام2024م Quarter 2-2024]]</f>
        <v>5</v>
      </c>
      <c r="CC61" s="167">
        <v>0</v>
      </c>
      <c r="CD61" s="167">
        <v>5</v>
      </c>
      <c r="CE61" s="167">
        <f>Table10093[[#This Row],[خاص Private الربع الثالث عام2024م Quarter 3-2024]]+Table10093[[#This Row],[عام Public الربع الثالث عام2024م Quarter 3-2024]]</f>
        <v>5</v>
      </c>
    </row>
    <row r="62" spans="1:83" ht="49" customHeight="1" thickBot="1">
      <c r="A62" s="186">
        <v>51</v>
      </c>
      <c r="B62" s="168" t="s">
        <v>131</v>
      </c>
      <c r="C62" s="169">
        <v>2</v>
      </c>
      <c r="D62" s="169">
        <v>4</v>
      </c>
      <c r="E62" s="169">
        <v>6</v>
      </c>
      <c r="F62" s="169">
        <v>2</v>
      </c>
      <c r="G62" s="169">
        <v>4</v>
      </c>
      <c r="H62" s="169">
        <v>6</v>
      </c>
      <c r="I62" s="169">
        <v>2</v>
      </c>
      <c r="J62" s="169">
        <v>3</v>
      </c>
      <c r="K62" s="169">
        <v>5</v>
      </c>
      <c r="L62" s="169">
        <v>2</v>
      </c>
      <c r="M62" s="170">
        <v>3</v>
      </c>
      <c r="N62" s="169">
        <v>5</v>
      </c>
      <c r="O62" s="169">
        <v>2</v>
      </c>
      <c r="P62" s="170">
        <v>3</v>
      </c>
      <c r="Q62" s="171">
        <v>5</v>
      </c>
      <c r="R62" s="169">
        <v>1</v>
      </c>
      <c r="S62" s="170">
        <v>3</v>
      </c>
      <c r="T62" s="171">
        <v>4</v>
      </c>
      <c r="U62" s="169">
        <v>1</v>
      </c>
      <c r="V62" s="170">
        <v>4</v>
      </c>
      <c r="W62" s="167">
        <f>V62+U62</f>
        <v>5</v>
      </c>
      <c r="X62" s="169">
        <v>1</v>
      </c>
      <c r="Y62" s="170">
        <v>4</v>
      </c>
      <c r="Z62" s="167">
        <f>Y62+X62</f>
        <v>5</v>
      </c>
      <c r="AA62" s="165">
        <v>1</v>
      </c>
      <c r="AB62" s="166">
        <v>4</v>
      </c>
      <c r="AC62" s="167">
        <f>AB62+AA62</f>
        <v>5</v>
      </c>
      <c r="AD62" s="165">
        <v>1</v>
      </c>
      <c r="AE62" s="166">
        <v>4</v>
      </c>
      <c r="AF62" s="167">
        <f>AE62+AD62</f>
        <v>5</v>
      </c>
      <c r="AG62" s="165">
        <v>1</v>
      </c>
      <c r="AH62" s="166">
        <v>3</v>
      </c>
      <c r="AI62" s="167">
        <f>AH62+AG62</f>
        <v>4</v>
      </c>
      <c r="AJ62" s="165">
        <v>1</v>
      </c>
      <c r="AK62" s="166">
        <v>3</v>
      </c>
      <c r="AL62" s="167">
        <f>AK62+AJ62</f>
        <v>4</v>
      </c>
      <c r="AM62" s="165">
        <v>1</v>
      </c>
      <c r="AN62" s="166">
        <v>3</v>
      </c>
      <c r="AO62" s="167">
        <f>AN62+AM62</f>
        <v>4</v>
      </c>
      <c r="AP62" s="165">
        <v>1</v>
      </c>
      <c r="AQ62" s="166">
        <v>3</v>
      </c>
      <c r="AR62" s="167">
        <f>AQ62+AP62</f>
        <v>4</v>
      </c>
      <c r="AS62" s="165">
        <v>0</v>
      </c>
      <c r="AT62" s="166">
        <v>3</v>
      </c>
      <c r="AU62" s="167">
        <f>AT62+AS62</f>
        <v>3</v>
      </c>
      <c r="AV62" s="165">
        <v>0</v>
      </c>
      <c r="AW62" s="166">
        <v>3</v>
      </c>
      <c r="AX62" s="167">
        <f t="shared" si="30"/>
        <v>3</v>
      </c>
      <c r="AY62" s="309">
        <v>0</v>
      </c>
      <c r="AZ62" s="167">
        <v>3</v>
      </c>
      <c r="BA62" s="167">
        <f t="shared" si="31"/>
        <v>3</v>
      </c>
      <c r="BB62" s="355">
        <v>0</v>
      </c>
      <c r="BC62" s="176">
        <v>3</v>
      </c>
      <c r="BD62" s="167">
        <f t="shared" si="32"/>
        <v>3</v>
      </c>
      <c r="BE62" s="355">
        <v>1</v>
      </c>
      <c r="BF62" s="176">
        <v>3</v>
      </c>
      <c r="BG62" s="167">
        <f t="shared" si="33"/>
        <v>4</v>
      </c>
      <c r="BH62" s="167">
        <v>1</v>
      </c>
      <c r="BI62" s="167">
        <v>3</v>
      </c>
      <c r="BJ62" s="167">
        <f t="shared" si="29"/>
        <v>4</v>
      </c>
      <c r="BK62" s="165">
        <v>1</v>
      </c>
      <c r="BL62" s="166">
        <v>3</v>
      </c>
      <c r="BM62" s="167">
        <f t="shared" si="20"/>
        <v>4</v>
      </c>
      <c r="BN62" s="165">
        <v>1</v>
      </c>
      <c r="BO62" s="166">
        <v>3</v>
      </c>
      <c r="BP62" s="167">
        <f>Table10093[[#This Row],[عام Public الربع الثاني عام2023م Quarter 2-2023]]+Table10093[[#This Row],[خاص Private الربع الثاني عام2023م Quarter 2-2023]]</f>
        <v>4</v>
      </c>
      <c r="BQ62" s="165">
        <v>1</v>
      </c>
      <c r="BR62" s="166">
        <v>3</v>
      </c>
      <c r="BS62" s="167">
        <f>Table10093[[#This Row],[خاص Private الربع الثالث عام2023م Quarter 3-2023]]+Table10093[[#This Row],[عام Public الربع الثالث عام2023م Quarter 3-2023]]</f>
        <v>4</v>
      </c>
      <c r="BT62" s="165">
        <v>1</v>
      </c>
      <c r="BU62" s="167">
        <v>3</v>
      </c>
      <c r="BV62" s="167">
        <f>Table10093[[#This Row],[خاص Private لربع الرابع عام2023م Quarter 4-2023]]+Table10093[[#This Row],[عام Public الربع الرابع عام2023م Quarter 4-2023]]</f>
        <v>4</v>
      </c>
      <c r="BW62" s="167">
        <v>1</v>
      </c>
      <c r="BX62" s="167">
        <v>3</v>
      </c>
      <c r="BY62" s="167">
        <f>Table10093[[#This Row],[عام Public الربع الأول عام2024م Quarter 1-2024]]+Table10093[[#This Row],[خاص Private الربع الأول عام2024م Quarter 1-2024]]</f>
        <v>4</v>
      </c>
      <c r="BZ62" s="167">
        <v>1</v>
      </c>
      <c r="CA62" s="167">
        <v>3</v>
      </c>
      <c r="CB62" s="167">
        <f>Table10093[[#This Row],[عام Public الربع الثاني عام2024م Quarter 2-2024]]+Table10093[[#This Row],[خاص Private الربع الثاني عام2024م Quarter 2-2024]]</f>
        <v>4</v>
      </c>
      <c r="CC62" s="167">
        <v>1</v>
      </c>
      <c r="CD62" s="167">
        <v>3</v>
      </c>
      <c r="CE62" s="167">
        <f>Table10093[[#This Row],[خاص Private الربع الثالث عام2024م Quarter 3-2024]]+Table10093[[#This Row],[عام Public الربع الثالث عام2024م Quarter 3-2024]]</f>
        <v>4</v>
      </c>
    </row>
    <row r="63" spans="1:83" ht="49" customHeight="1" thickBot="1">
      <c r="A63" s="186">
        <v>52</v>
      </c>
      <c r="B63" s="168" t="s">
        <v>185</v>
      </c>
      <c r="C63" s="169" t="s">
        <v>5</v>
      </c>
      <c r="D63" s="169" t="s">
        <v>5</v>
      </c>
      <c r="E63" s="169" t="s">
        <v>5</v>
      </c>
      <c r="F63" s="169" t="s">
        <v>5</v>
      </c>
      <c r="G63" s="169" t="s">
        <v>5</v>
      </c>
      <c r="H63" s="169" t="s">
        <v>5</v>
      </c>
      <c r="I63" s="169" t="s">
        <v>5</v>
      </c>
      <c r="J63" s="169" t="s">
        <v>5</v>
      </c>
      <c r="K63" s="169" t="s">
        <v>5</v>
      </c>
      <c r="L63" s="169" t="s">
        <v>5</v>
      </c>
      <c r="M63" s="180" t="s">
        <v>5</v>
      </c>
      <c r="N63" s="169" t="s">
        <v>5</v>
      </c>
      <c r="O63" s="169" t="s">
        <v>5</v>
      </c>
      <c r="P63" s="180" t="s">
        <v>5</v>
      </c>
      <c r="Q63" s="169" t="s">
        <v>5</v>
      </c>
      <c r="R63" s="169" t="s">
        <v>5</v>
      </c>
      <c r="S63" s="180" t="s">
        <v>5</v>
      </c>
      <c r="T63" s="169" t="s">
        <v>5</v>
      </c>
      <c r="U63" s="169" t="s">
        <v>5</v>
      </c>
      <c r="V63" s="180" t="s">
        <v>5</v>
      </c>
      <c r="W63" s="165" t="s">
        <v>5</v>
      </c>
      <c r="X63" s="169" t="s">
        <v>5</v>
      </c>
      <c r="Y63" s="180" t="s">
        <v>5</v>
      </c>
      <c r="Z63" s="165" t="s">
        <v>5</v>
      </c>
      <c r="AA63" s="165" t="s">
        <v>5</v>
      </c>
      <c r="AB63" s="174" t="s">
        <v>5</v>
      </c>
      <c r="AC63" s="165" t="s">
        <v>5</v>
      </c>
      <c r="AD63" s="165" t="s">
        <v>5</v>
      </c>
      <c r="AE63" s="174" t="s">
        <v>5</v>
      </c>
      <c r="AF63" s="165" t="s">
        <v>5</v>
      </c>
      <c r="AG63" s="165" t="s">
        <v>5</v>
      </c>
      <c r="AH63" s="174" t="s">
        <v>5</v>
      </c>
      <c r="AI63" s="165" t="s">
        <v>5</v>
      </c>
      <c r="AJ63" s="165" t="s">
        <v>5</v>
      </c>
      <c r="AK63" s="174" t="s">
        <v>5</v>
      </c>
      <c r="AL63" s="165" t="s">
        <v>5</v>
      </c>
      <c r="AM63" s="165" t="s">
        <v>5</v>
      </c>
      <c r="AN63" s="174" t="s">
        <v>5</v>
      </c>
      <c r="AO63" s="165" t="s">
        <v>5</v>
      </c>
      <c r="AP63" s="165" t="s">
        <v>5</v>
      </c>
      <c r="AQ63" s="174" t="s">
        <v>5</v>
      </c>
      <c r="AR63" s="165" t="s">
        <v>5</v>
      </c>
      <c r="AS63" s="165" t="s">
        <v>5</v>
      </c>
      <c r="AT63" s="174" t="s">
        <v>5</v>
      </c>
      <c r="AU63" s="165" t="s">
        <v>5</v>
      </c>
      <c r="AV63" s="165" t="s">
        <v>5</v>
      </c>
      <c r="AW63" s="174" t="s">
        <v>5</v>
      </c>
      <c r="AX63" s="165" t="s">
        <v>5</v>
      </c>
      <c r="AY63" s="309" t="s">
        <v>5</v>
      </c>
      <c r="AZ63" s="165" t="s">
        <v>5</v>
      </c>
      <c r="BA63" s="165" t="s">
        <v>5</v>
      </c>
      <c r="BB63" s="309" t="s">
        <v>5</v>
      </c>
      <c r="BC63" s="174" t="s">
        <v>5</v>
      </c>
      <c r="BD63" s="165" t="s">
        <v>5</v>
      </c>
      <c r="BE63" s="309" t="s">
        <v>5</v>
      </c>
      <c r="BF63" s="174" t="s">
        <v>5</v>
      </c>
      <c r="BG63" s="165" t="s">
        <v>5</v>
      </c>
      <c r="BH63" s="165" t="s">
        <v>5</v>
      </c>
      <c r="BI63" s="165" t="s">
        <v>5</v>
      </c>
      <c r="BJ63" s="165" t="s">
        <v>5</v>
      </c>
      <c r="BK63" s="165" t="s">
        <v>5</v>
      </c>
      <c r="BL63" s="174" t="s">
        <v>5</v>
      </c>
      <c r="BM63" s="165" t="s">
        <v>5</v>
      </c>
      <c r="BN63" s="165" t="s">
        <v>5</v>
      </c>
      <c r="BO63" s="174" t="s">
        <v>5</v>
      </c>
      <c r="BP63" s="165" t="s">
        <v>5</v>
      </c>
      <c r="BQ63" s="165" t="s">
        <v>5</v>
      </c>
      <c r="BR63" s="174" t="s">
        <v>5</v>
      </c>
      <c r="BS63" s="165" t="s">
        <v>5</v>
      </c>
      <c r="BT63" s="165">
        <v>0</v>
      </c>
      <c r="BU63" s="167">
        <v>3</v>
      </c>
      <c r="BV63" s="167">
        <f>Table10093[[#This Row],[خاص Private لربع الرابع عام2023م Quarter 4-2023]]+Table10093[[#This Row],[عام Public الربع الرابع عام2023م Quarter 4-2023]]</f>
        <v>3</v>
      </c>
      <c r="BW63" s="167">
        <v>0</v>
      </c>
      <c r="BX63" s="167">
        <v>4</v>
      </c>
      <c r="BY63" s="167">
        <f>Table10093[[#This Row],[عام Public الربع الأول عام2024م Quarter 1-2024]]+Table10093[[#This Row],[خاص Private الربع الأول عام2024م Quarter 1-2024]]</f>
        <v>4</v>
      </c>
      <c r="BZ63" s="167">
        <v>0</v>
      </c>
      <c r="CA63" s="167">
        <v>4</v>
      </c>
      <c r="CB63" s="167">
        <f>Table10093[[#This Row],[عام Public الربع الثاني عام2024م Quarter 2-2024]]+Table10093[[#This Row],[خاص Private الربع الثاني عام2024م Quarter 2-2024]]</f>
        <v>4</v>
      </c>
      <c r="CC63" s="167">
        <v>0</v>
      </c>
      <c r="CD63" s="167">
        <v>4</v>
      </c>
      <c r="CE63" s="167">
        <f>Table10093[[#This Row],[خاص Private الربع الثالث عام2024م Quarter 3-2024]]+Table10093[[#This Row],[عام Public الربع الثالث عام2024م Quarter 3-2024]]</f>
        <v>4</v>
      </c>
    </row>
    <row r="64" spans="1:83" ht="49" customHeight="1" thickBot="1">
      <c r="A64" s="186">
        <v>53</v>
      </c>
      <c r="B64" s="168" t="s">
        <v>194</v>
      </c>
      <c r="C64" s="169" t="s">
        <v>5</v>
      </c>
      <c r="D64" s="169" t="s">
        <v>5</v>
      </c>
      <c r="E64" s="169" t="s">
        <v>5</v>
      </c>
      <c r="F64" s="169" t="s">
        <v>5</v>
      </c>
      <c r="G64" s="169" t="s">
        <v>5</v>
      </c>
      <c r="H64" s="169" t="s">
        <v>5</v>
      </c>
      <c r="I64" s="169" t="s">
        <v>5</v>
      </c>
      <c r="J64" s="169" t="s">
        <v>5</v>
      </c>
      <c r="K64" s="169" t="s">
        <v>5</v>
      </c>
      <c r="L64" s="169" t="s">
        <v>5</v>
      </c>
      <c r="M64" s="180" t="s">
        <v>5</v>
      </c>
      <c r="N64" s="169" t="s">
        <v>5</v>
      </c>
      <c r="O64" s="169" t="s">
        <v>5</v>
      </c>
      <c r="P64" s="180" t="s">
        <v>5</v>
      </c>
      <c r="Q64" s="169" t="s">
        <v>5</v>
      </c>
      <c r="R64" s="169" t="s">
        <v>5</v>
      </c>
      <c r="S64" s="180" t="s">
        <v>5</v>
      </c>
      <c r="T64" s="169" t="s">
        <v>5</v>
      </c>
      <c r="U64" s="169" t="s">
        <v>5</v>
      </c>
      <c r="V64" s="180" t="s">
        <v>5</v>
      </c>
      <c r="W64" s="165" t="s">
        <v>5</v>
      </c>
      <c r="X64" s="169" t="s">
        <v>5</v>
      </c>
      <c r="Y64" s="180" t="s">
        <v>5</v>
      </c>
      <c r="Z64" s="165" t="s">
        <v>5</v>
      </c>
      <c r="AA64" s="165" t="s">
        <v>5</v>
      </c>
      <c r="AB64" s="174" t="s">
        <v>5</v>
      </c>
      <c r="AC64" s="165" t="s">
        <v>5</v>
      </c>
      <c r="AD64" s="165" t="s">
        <v>5</v>
      </c>
      <c r="AE64" s="174" t="s">
        <v>5</v>
      </c>
      <c r="AF64" s="165" t="s">
        <v>5</v>
      </c>
      <c r="AG64" s="165" t="s">
        <v>5</v>
      </c>
      <c r="AH64" s="174" t="s">
        <v>5</v>
      </c>
      <c r="AI64" s="165" t="s">
        <v>5</v>
      </c>
      <c r="AJ64" s="165" t="s">
        <v>5</v>
      </c>
      <c r="AK64" s="174" t="s">
        <v>5</v>
      </c>
      <c r="AL64" s="165" t="s">
        <v>5</v>
      </c>
      <c r="AM64" s="165" t="s">
        <v>5</v>
      </c>
      <c r="AN64" s="174" t="s">
        <v>5</v>
      </c>
      <c r="AO64" s="165" t="s">
        <v>5</v>
      </c>
      <c r="AP64" s="165" t="s">
        <v>5</v>
      </c>
      <c r="AQ64" s="174" t="s">
        <v>5</v>
      </c>
      <c r="AR64" s="165" t="s">
        <v>5</v>
      </c>
      <c r="AS64" s="165" t="s">
        <v>5</v>
      </c>
      <c r="AT64" s="174" t="s">
        <v>5</v>
      </c>
      <c r="AU64" s="165" t="s">
        <v>5</v>
      </c>
      <c r="AV64" s="165" t="s">
        <v>5</v>
      </c>
      <c r="AW64" s="174" t="s">
        <v>5</v>
      </c>
      <c r="AX64" s="165" t="s">
        <v>5</v>
      </c>
      <c r="AY64" s="165" t="s">
        <v>5</v>
      </c>
      <c r="AZ64" s="165" t="s">
        <v>5</v>
      </c>
      <c r="BA64" s="165" t="s">
        <v>5</v>
      </c>
      <c r="BB64" s="165" t="s">
        <v>5</v>
      </c>
      <c r="BC64" s="174" t="s">
        <v>5</v>
      </c>
      <c r="BD64" s="165" t="s">
        <v>5</v>
      </c>
      <c r="BE64" s="165" t="s">
        <v>5</v>
      </c>
      <c r="BF64" s="174" t="s">
        <v>5</v>
      </c>
      <c r="BG64" s="165" t="s">
        <v>5</v>
      </c>
      <c r="BH64" s="165" t="s">
        <v>5</v>
      </c>
      <c r="BI64" s="165" t="s">
        <v>5</v>
      </c>
      <c r="BJ64" s="165" t="s">
        <v>5</v>
      </c>
      <c r="BK64" s="165" t="s">
        <v>5</v>
      </c>
      <c r="BL64" s="174" t="s">
        <v>5</v>
      </c>
      <c r="BM64" s="165" t="s">
        <v>5</v>
      </c>
      <c r="BN64" s="165" t="s">
        <v>5</v>
      </c>
      <c r="BO64" s="174" t="s">
        <v>5</v>
      </c>
      <c r="BP64" s="165" t="s">
        <v>5</v>
      </c>
      <c r="BQ64" s="165" t="s">
        <v>5</v>
      </c>
      <c r="BR64" s="174" t="s">
        <v>5</v>
      </c>
      <c r="BS64" s="165" t="s">
        <v>5</v>
      </c>
      <c r="BT64" s="165">
        <v>0</v>
      </c>
      <c r="BU64" s="167">
        <v>2</v>
      </c>
      <c r="BV64" s="167">
        <f>Table10093[[#This Row],[خاص Private لربع الرابع عام2023م Quarter 4-2023]]+Table10093[[#This Row],[عام Public الربع الرابع عام2023م Quarter 4-2023]]</f>
        <v>2</v>
      </c>
      <c r="BW64" s="167">
        <v>0</v>
      </c>
      <c r="BX64" s="167">
        <v>3</v>
      </c>
      <c r="BY64" s="167">
        <f>Table10093[[#This Row],[عام Public الربع الأول عام2024م Quarter 1-2024]]+Table10093[[#This Row],[خاص Private الربع الأول عام2024م Quarter 1-2024]]</f>
        <v>3</v>
      </c>
      <c r="BZ64" s="167">
        <v>0</v>
      </c>
      <c r="CA64" s="167">
        <v>3</v>
      </c>
      <c r="CB64" s="167">
        <f>Table10093[[#This Row],[عام Public الربع الثاني عام2024م Quarter 2-2024]]+Table10093[[#This Row],[خاص Private الربع الثاني عام2024م Quarter 2-2024]]</f>
        <v>3</v>
      </c>
      <c r="CC64" s="167">
        <v>0</v>
      </c>
      <c r="CD64" s="167">
        <v>4</v>
      </c>
      <c r="CE64" s="167">
        <f>Table10093[[#This Row],[خاص Private الربع الثالث عام2024م Quarter 3-2024]]+Table10093[[#This Row],[عام Public الربع الثالث عام2024م Quarter 3-2024]]</f>
        <v>4</v>
      </c>
    </row>
    <row r="65" spans="1:83" ht="49" customHeight="1" thickBot="1">
      <c r="A65" s="186">
        <v>54</v>
      </c>
      <c r="B65" s="168" t="s">
        <v>659</v>
      </c>
      <c r="C65" s="169">
        <v>0</v>
      </c>
      <c r="D65" s="169">
        <v>4</v>
      </c>
      <c r="E65" s="169">
        <v>4</v>
      </c>
      <c r="F65" s="169">
        <v>0</v>
      </c>
      <c r="G65" s="169">
        <v>4</v>
      </c>
      <c r="H65" s="169">
        <v>4</v>
      </c>
      <c r="I65" s="169">
        <v>0</v>
      </c>
      <c r="J65" s="169">
        <v>4</v>
      </c>
      <c r="K65" s="169">
        <v>4</v>
      </c>
      <c r="L65" s="169">
        <v>0</v>
      </c>
      <c r="M65" s="172">
        <v>4</v>
      </c>
      <c r="N65" s="169">
        <v>4</v>
      </c>
      <c r="O65" s="169">
        <v>0</v>
      </c>
      <c r="P65" s="172">
        <v>4</v>
      </c>
      <c r="Q65" s="171">
        <v>4</v>
      </c>
      <c r="R65" s="169">
        <v>0</v>
      </c>
      <c r="S65" s="172">
        <v>4</v>
      </c>
      <c r="T65" s="171">
        <v>4</v>
      </c>
      <c r="U65" s="169">
        <v>0</v>
      </c>
      <c r="V65" s="172">
        <v>4</v>
      </c>
      <c r="W65" s="167">
        <f>V65+U65</f>
        <v>4</v>
      </c>
      <c r="X65" s="169">
        <v>0</v>
      </c>
      <c r="Y65" s="172">
        <v>4</v>
      </c>
      <c r="Z65" s="171">
        <f>Y65+X65</f>
        <v>4</v>
      </c>
      <c r="AA65" s="169">
        <v>0</v>
      </c>
      <c r="AB65" s="172">
        <v>4</v>
      </c>
      <c r="AC65" s="171">
        <f>AB65+AA65</f>
        <v>4</v>
      </c>
      <c r="AD65" s="169">
        <v>0</v>
      </c>
      <c r="AE65" s="172">
        <v>4</v>
      </c>
      <c r="AF65" s="171">
        <f>AE65+AD65</f>
        <v>4</v>
      </c>
      <c r="AG65" s="169">
        <v>0</v>
      </c>
      <c r="AH65" s="172">
        <v>4</v>
      </c>
      <c r="AI65" s="167">
        <f>AH65+AG65</f>
        <v>4</v>
      </c>
      <c r="AJ65" s="169">
        <v>0</v>
      </c>
      <c r="AK65" s="172">
        <v>4</v>
      </c>
      <c r="AL65" s="167">
        <f>AK65+AJ65</f>
        <v>4</v>
      </c>
      <c r="AM65" s="169">
        <v>0</v>
      </c>
      <c r="AN65" s="172">
        <v>1</v>
      </c>
      <c r="AO65" s="167">
        <f>AN65+AM65</f>
        <v>1</v>
      </c>
      <c r="AP65" s="169">
        <v>0</v>
      </c>
      <c r="AQ65" s="172">
        <v>1</v>
      </c>
      <c r="AR65" s="167">
        <f>AQ65+AP65</f>
        <v>1</v>
      </c>
      <c r="AS65" s="169">
        <v>0</v>
      </c>
      <c r="AT65" s="172">
        <v>1</v>
      </c>
      <c r="AU65" s="167">
        <f>AT65+AS65</f>
        <v>1</v>
      </c>
      <c r="AV65" s="165">
        <v>0</v>
      </c>
      <c r="AW65" s="167">
        <v>1</v>
      </c>
      <c r="AX65" s="167">
        <f>AW65+AV65</f>
        <v>1</v>
      </c>
      <c r="AY65" s="165">
        <v>0</v>
      </c>
      <c r="AZ65" s="167">
        <v>1</v>
      </c>
      <c r="BA65" s="167">
        <f>AZ65+AY65</f>
        <v>1</v>
      </c>
      <c r="BB65" s="165">
        <v>0</v>
      </c>
      <c r="BC65" s="167">
        <v>1</v>
      </c>
      <c r="BD65" s="167">
        <f>BC65+BB65</f>
        <v>1</v>
      </c>
      <c r="BE65" s="165">
        <v>0</v>
      </c>
      <c r="BF65" s="167">
        <v>1</v>
      </c>
      <c r="BG65" s="167">
        <f>BF65+BE65</f>
        <v>1</v>
      </c>
      <c r="BH65" s="167">
        <v>0</v>
      </c>
      <c r="BI65" s="167">
        <v>1</v>
      </c>
      <c r="BJ65" s="167">
        <f>BI65+BH65</f>
        <v>1</v>
      </c>
      <c r="BK65" s="165">
        <v>0</v>
      </c>
      <c r="BL65" s="166">
        <v>1</v>
      </c>
      <c r="BM65" s="167">
        <f>BL65+BK65</f>
        <v>1</v>
      </c>
      <c r="BN65" s="165">
        <v>0</v>
      </c>
      <c r="BO65" s="166">
        <v>1</v>
      </c>
      <c r="BP65" s="167">
        <f>Table10093[[#This Row],[عام Public الربع الثاني عام2023م Quarter 2-2023]]+Table10093[[#This Row],[خاص Private الربع الثاني عام2023م Quarter 2-2023]]</f>
        <v>1</v>
      </c>
      <c r="BQ65" s="165">
        <v>0</v>
      </c>
      <c r="BR65" s="166">
        <v>1</v>
      </c>
      <c r="BS65" s="167">
        <f>Table10093[[#This Row],[خاص Private الربع الثالث عام2023م Quarter 3-2023]]+Table10093[[#This Row],[عام Public الربع الثالث عام2023م Quarter 3-2023]]</f>
        <v>1</v>
      </c>
      <c r="BT65" s="165">
        <v>0</v>
      </c>
      <c r="BU65" s="167">
        <v>1</v>
      </c>
      <c r="BV65" s="167">
        <f>Table10093[[#This Row],[خاص Private لربع الرابع عام2023م Quarter 4-2023]]+Table10093[[#This Row],[عام Public الربع الرابع عام2023م Quarter 4-2023]]</f>
        <v>1</v>
      </c>
      <c r="BW65" s="167">
        <v>0</v>
      </c>
      <c r="BX65" s="167">
        <v>2</v>
      </c>
      <c r="BY65" s="167">
        <f>Table10093[[#This Row],[عام Public الربع الأول عام2024م Quarter 1-2024]]+Table10093[[#This Row],[خاص Private الربع الأول عام2024م Quarter 1-2024]]</f>
        <v>2</v>
      </c>
      <c r="BZ65" s="167">
        <v>0</v>
      </c>
      <c r="CA65" s="167">
        <v>3</v>
      </c>
      <c r="CB65" s="167">
        <f>Table10093[[#This Row],[عام Public الربع الثاني عام2024م Quarter 2-2024]]+Table10093[[#This Row],[خاص Private الربع الثاني عام2024م Quarter 2-2024]]</f>
        <v>3</v>
      </c>
      <c r="CC65" s="167">
        <v>0</v>
      </c>
      <c r="CD65" s="167">
        <v>4</v>
      </c>
      <c r="CE65" s="167">
        <f>Table10093[[#This Row],[خاص Private الربع الثالث عام2024م Quarter 3-2024]]+Table10093[[#This Row],[عام Public الربع الثالث عام2024م Quarter 3-2024]]</f>
        <v>4</v>
      </c>
    </row>
    <row r="66" spans="1:83" ht="49" customHeight="1" thickBot="1">
      <c r="A66" s="186">
        <v>55</v>
      </c>
      <c r="B66" s="168" t="s">
        <v>78</v>
      </c>
      <c r="C66" s="171" t="s">
        <v>5</v>
      </c>
      <c r="D66" s="171" t="s">
        <v>5</v>
      </c>
      <c r="E66" s="171" t="s">
        <v>5</v>
      </c>
      <c r="F66" s="171" t="s">
        <v>5</v>
      </c>
      <c r="G66" s="171" t="s">
        <v>5</v>
      </c>
      <c r="H66" s="171" t="s">
        <v>5</v>
      </c>
      <c r="I66" s="171" t="s">
        <v>5</v>
      </c>
      <c r="J66" s="171" t="s">
        <v>5</v>
      </c>
      <c r="K66" s="171" t="s">
        <v>5</v>
      </c>
      <c r="L66" s="171" t="s">
        <v>5</v>
      </c>
      <c r="M66" s="171" t="s">
        <v>5</v>
      </c>
      <c r="N66" s="171" t="s">
        <v>5</v>
      </c>
      <c r="O66" s="171" t="s">
        <v>5</v>
      </c>
      <c r="P66" s="171" t="s">
        <v>5</v>
      </c>
      <c r="Q66" s="171" t="s">
        <v>5</v>
      </c>
      <c r="R66" s="171" t="s">
        <v>5</v>
      </c>
      <c r="S66" s="171" t="s">
        <v>5</v>
      </c>
      <c r="T66" s="171" t="s">
        <v>5</v>
      </c>
      <c r="U66" s="171" t="s">
        <v>5</v>
      </c>
      <c r="V66" s="171" t="s">
        <v>5</v>
      </c>
      <c r="W66" s="167" t="s">
        <v>5</v>
      </c>
      <c r="X66" s="171" t="s">
        <v>5</v>
      </c>
      <c r="Y66" s="171" t="s">
        <v>5</v>
      </c>
      <c r="Z66" s="171" t="s">
        <v>5</v>
      </c>
      <c r="AA66" s="171" t="s">
        <v>5</v>
      </c>
      <c r="AB66" s="171" t="s">
        <v>5</v>
      </c>
      <c r="AC66" s="171" t="s">
        <v>5</v>
      </c>
      <c r="AD66" s="171" t="s">
        <v>5</v>
      </c>
      <c r="AE66" s="171" t="s">
        <v>5</v>
      </c>
      <c r="AF66" s="171" t="s">
        <v>5</v>
      </c>
      <c r="AG66" s="171" t="s">
        <v>5</v>
      </c>
      <c r="AH66" s="171" t="s">
        <v>5</v>
      </c>
      <c r="AI66" s="167" t="s">
        <v>5</v>
      </c>
      <c r="AJ66" s="171" t="s">
        <v>5</v>
      </c>
      <c r="AK66" s="171" t="s">
        <v>5</v>
      </c>
      <c r="AL66" s="167" t="s">
        <v>5</v>
      </c>
      <c r="AM66" s="171" t="s">
        <v>5</v>
      </c>
      <c r="AN66" s="171" t="s">
        <v>5</v>
      </c>
      <c r="AO66" s="167" t="s">
        <v>5</v>
      </c>
      <c r="AP66" s="171" t="s">
        <v>5</v>
      </c>
      <c r="AQ66" s="171" t="s">
        <v>5</v>
      </c>
      <c r="AR66" s="167" t="s">
        <v>5</v>
      </c>
      <c r="AS66" s="171" t="s">
        <v>5</v>
      </c>
      <c r="AT66" s="171" t="s">
        <v>5</v>
      </c>
      <c r="AU66" s="167" t="s">
        <v>5</v>
      </c>
      <c r="AV66" s="171" t="s">
        <v>5</v>
      </c>
      <c r="AW66" s="171" t="s">
        <v>5</v>
      </c>
      <c r="AX66" s="167" t="s">
        <v>5</v>
      </c>
      <c r="AY66" s="171" t="s">
        <v>5</v>
      </c>
      <c r="AZ66" s="167" t="s">
        <v>5</v>
      </c>
      <c r="BA66" s="167" t="s">
        <v>5</v>
      </c>
      <c r="BB66" s="171" t="s">
        <v>5</v>
      </c>
      <c r="BC66" s="171" t="s">
        <v>5</v>
      </c>
      <c r="BD66" s="167" t="s">
        <v>5</v>
      </c>
      <c r="BE66" s="171" t="s">
        <v>5</v>
      </c>
      <c r="BF66" s="171" t="s">
        <v>5</v>
      </c>
      <c r="BG66" s="167" t="s">
        <v>5</v>
      </c>
      <c r="BH66" s="167" t="s">
        <v>5</v>
      </c>
      <c r="BI66" s="167" t="s">
        <v>5</v>
      </c>
      <c r="BJ66" s="167" t="s">
        <v>5</v>
      </c>
      <c r="BK66" s="167" t="s">
        <v>5</v>
      </c>
      <c r="BL66" s="166" t="s">
        <v>5</v>
      </c>
      <c r="BM66" s="167" t="s">
        <v>5</v>
      </c>
      <c r="BN66" s="167" t="s">
        <v>5</v>
      </c>
      <c r="BO66" s="166" t="s">
        <v>5</v>
      </c>
      <c r="BP66" s="167" t="s">
        <v>5</v>
      </c>
      <c r="BQ66" s="167" t="s">
        <v>5</v>
      </c>
      <c r="BR66" s="166" t="s">
        <v>5</v>
      </c>
      <c r="BS66" s="167" t="s">
        <v>5</v>
      </c>
      <c r="BT66" s="167" t="s">
        <v>5</v>
      </c>
      <c r="BU66" s="167" t="s">
        <v>5</v>
      </c>
      <c r="BV66" s="167" t="s">
        <v>5</v>
      </c>
      <c r="BW66" s="167">
        <v>0</v>
      </c>
      <c r="BX66" s="167">
        <v>2</v>
      </c>
      <c r="BY66" s="167">
        <f>Table10093[[#This Row],[عام Public الربع الأول عام2024م Quarter 1-2024]]+Table10093[[#This Row],[خاص Private الربع الأول عام2024م Quarter 1-2024]]</f>
        <v>2</v>
      </c>
      <c r="BZ66" s="167">
        <v>0</v>
      </c>
      <c r="CA66" s="167">
        <v>3</v>
      </c>
      <c r="CB66" s="167">
        <f>Table10093[[#This Row],[عام Public الربع الثاني عام2024م Quarter 2-2024]]+Table10093[[#This Row],[خاص Private الربع الثاني عام2024م Quarter 2-2024]]</f>
        <v>3</v>
      </c>
      <c r="CC66" s="167">
        <v>0</v>
      </c>
      <c r="CD66" s="167">
        <v>4</v>
      </c>
      <c r="CE66" s="167">
        <f>Table10093[[#This Row],[خاص Private الربع الثالث عام2024م Quarter 3-2024]]+Table10093[[#This Row],[عام Public الربع الثالث عام2024م Quarter 3-2024]]</f>
        <v>4</v>
      </c>
    </row>
    <row r="67" spans="1:83" ht="49" customHeight="1" thickBot="1">
      <c r="A67" s="186">
        <v>56</v>
      </c>
      <c r="B67" s="168" t="s">
        <v>594</v>
      </c>
      <c r="C67" s="171" t="s">
        <v>5</v>
      </c>
      <c r="D67" s="171" t="s">
        <v>5</v>
      </c>
      <c r="E67" s="171" t="s">
        <v>5</v>
      </c>
      <c r="F67" s="171" t="s">
        <v>5</v>
      </c>
      <c r="G67" s="171" t="s">
        <v>5</v>
      </c>
      <c r="H67" s="171" t="s">
        <v>5</v>
      </c>
      <c r="I67" s="171" t="s">
        <v>5</v>
      </c>
      <c r="J67" s="171" t="s">
        <v>5</v>
      </c>
      <c r="K67" s="171" t="s">
        <v>5</v>
      </c>
      <c r="L67" s="171" t="s">
        <v>5</v>
      </c>
      <c r="M67" s="191" t="s">
        <v>5</v>
      </c>
      <c r="N67" s="171" t="s">
        <v>5</v>
      </c>
      <c r="O67" s="171" t="s">
        <v>5</v>
      </c>
      <c r="P67" s="191" t="s">
        <v>5</v>
      </c>
      <c r="Q67" s="171" t="s">
        <v>5</v>
      </c>
      <c r="R67" s="171" t="s">
        <v>5</v>
      </c>
      <c r="S67" s="191" t="s">
        <v>5</v>
      </c>
      <c r="T67" s="171" t="s">
        <v>5</v>
      </c>
      <c r="U67" s="171" t="s">
        <v>5</v>
      </c>
      <c r="V67" s="191" t="s">
        <v>5</v>
      </c>
      <c r="W67" s="167" t="s">
        <v>5</v>
      </c>
      <c r="X67" s="268" t="s">
        <v>5</v>
      </c>
      <c r="Y67" s="191" t="s">
        <v>5</v>
      </c>
      <c r="Z67" s="167" t="s">
        <v>5</v>
      </c>
      <c r="AA67" s="167" t="s">
        <v>5</v>
      </c>
      <c r="AB67" s="166" t="s">
        <v>5</v>
      </c>
      <c r="AC67" s="167" t="s">
        <v>5</v>
      </c>
      <c r="AD67" s="167" t="s">
        <v>5</v>
      </c>
      <c r="AE67" s="166" t="s">
        <v>5</v>
      </c>
      <c r="AF67" s="167" t="s">
        <v>5</v>
      </c>
      <c r="AG67" s="167" t="s">
        <v>5</v>
      </c>
      <c r="AH67" s="166" t="s">
        <v>5</v>
      </c>
      <c r="AI67" s="167" t="s">
        <v>5</v>
      </c>
      <c r="AJ67" s="167" t="s">
        <v>5</v>
      </c>
      <c r="AK67" s="166" t="s">
        <v>5</v>
      </c>
      <c r="AL67" s="167" t="s">
        <v>5</v>
      </c>
      <c r="AM67" s="167" t="s">
        <v>5</v>
      </c>
      <c r="AN67" s="166" t="s">
        <v>5</v>
      </c>
      <c r="AO67" s="167" t="s">
        <v>5</v>
      </c>
      <c r="AP67" s="167" t="s">
        <v>5</v>
      </c>
      <c r="AQ67" s="166" t="s">
        <v>5</v>
      </c>
      <c r="AR67" s="167" t="s">
        <v>5</v>
      </c>
      <c r="AS67" s="167" t="s">
        <v>5</v>
      </c>
      <c r="AT67" s="166" t="s">
        <v>5</v>
      </c>
      <c r="AU67" s="167" t="s">
        <v>5</v>
      </c>
      <c r="AV67" s="167" t="s">
        <v>5</v>
      </c>
      <c r="AW67" s="166" t="s">
        <v>5</v>
      </c>
      <c r="AX67" s="167" t="s">
        <v>5</v>
      </c>
      <c r="AY67" s="167" t="s">
        <v>5</v>
      </c>
      <c r="AZ67" s="167" t="s">
        <v>5</v>
      </c>
      <c r="BA67" s="167" t="s">
        <v>5</v>
      </c>
      <c r="BB67" s="167" t="s">
        <v>5</v>
      </c>
      <c r="BC67" s="166" t="s">
        <v>5</v>
      </c>
      <c r="BD67" s="167" t="s">
        <v>5</v>
      </c>
      <c r="BE67" s="167" t="s">
        <v>5</v>
      </c>
      <c r="BF67" s="166" t="s">
        <v>5</v>
      </c>
      <c r="BG67" s="167" t="s">
        <v>5</v>
      </c>
      <c r="BH67" s="167" t="s">
        <v>5</v>
      </c>
      <c r="BI67" s="167" t="s">
        <v>5</v>
      </c>
      <c r="BJ67" s="167" t="s">
        <v>5</v>
      </c>
      <c r="BK67" s="167" t="s">
        <v>5</v>
      </c>
      <c r="BL67" s="166" t="s">
        <v>5</v>
      </c>
      <c r="BM67" s="167" t="s">
        <v>5</v>
      </c>
      <c r="BN67" s="167" t="s">
        <v>5</v>
      </c>
      <c r="BO67" s="166" t="s">
        <v>5</v>
      </c>
      <c r="BP67" s="167" t="s">
        <v>5</v>
      </c>
      <c r="BQ67" s="165">
        <v>0</v>
      </c>
      <c r="BR67" s="166">
        <v>1</v>
      </c>
      <c r="BS67" s="167">
        <f>Table10093[[#This Row],[خاص Private الربع الثالث عام2023م Quarter 3-2023]]+Table10093[[#This Row],[عام Public الربع الثالث عام2023م Quarter 3-2023]]</f>
        <v>1</v>
      </c>
      <c r="BT67" s="165">
        <v>0</v>
      </c>
      <c r="BU67" s="167">
        <v>2</v>
      </c>
      <c r="BV67" s="167">
        <f>Table10093[[#This Row],[خاص Private لربع الرابع عام2023م Quarter 4-2023]]+Table10093[[#This Row],[عام Public الربع الرابع عام2023م Quarter 4-2023]]</f>
        <v>2</v>
      </c>
      <c r="BW67" s="167">
        <v>0</v>
      </c>
      <c r="BX67" s="167">
        <v>2</v>
      </c>
      <c r="BY67" s="167">
        <f>Table10093[[#This Row],[عام Public الربع الأول عام2024م Quarter 1-2024]]+Table10093[[#This Row],[خاص Private الربع الأول عام2024م Quarter 1-2024]]</f>
        <v>2</v>
      </c>
      <c r="BZ67" s="167">
        <v>0</v>
      </c>
      <c r="CA67" s="167">
        <v>2</v>
      </c>
      <c r="CB67" s="167">
        <f>Table10093[[#This Row],[عام Public الربع الثاني عام2024م Quarter 2-2024]]+Table10093[[#This Row],[خاص Private الربع الثاني عام2024م Quarter 2-2024]]</f>
        <v>2</v>
      </c>
      <c r="CC67" s="167">
        <v>0</v>
      </c>
      <c r="CD67" s="167">
        <v>4</v>
      </c>
      <c r="CE67" s="167">
        <f>Table10093[[#This Row],[خاص Private الربع الثالث عام2024م Quarter 3-2024]]+Table10093[[#This Row],[عام Public الربع الثالث عام2024م Quarter 3-2024]]</f>
        <v>4</v>
      </c>
    </row>
    <row r="68" spans="1:83" ht="49" customHeight="1" thickBot="1">
      <c r="A68" s="186">
        <v>57</v>
      </c>
      <c r="B68" s="168" t="s">
        <v>627</v>
      </c>
      <c r="C68" s="169">
        <v>0</v>
      </c>
      <c r="D68" s="169">
        <v>1</v>
      </c>
      <c r="E68" s="169">
        <v>1</v>
      </c>
      <c r="F68" s="169">
        <v>0</v>
      </c>
      <c r="G68" s="169">
        <v>2</v>
      </c>
      <c r="H68" s="169">
        <v>2</v>
      </c>
      <c r="I68" s="169">
        <v>0</v>
      </c>
      <c r="J68" s="169">
        <v>2</v>
      </c>
      <c r="K68" s="169">
        <v>2</v>
      </c>
      <c r="L68" s="169">
        <v>0</v>
      </c>
      <c r="M68" s="170">
        <v>2</v>
      </c>
      <c r="N68" s="169">
        <v>2</v>
      </c>
      <c r="O68" s="169">
        <v>0</v>
      </c>
      <c r="P68" s="170">
        <v>2</v>
      </c>
      <c r="Q68" s="171">
        <v>2</v>
      </c>
      <c r="R68" s="169">
        <v>0</v>
      </c>
      <c r="S68" s="170">
        <v>2</v>
      </c>
      <c r="T68" s="171">
        <v>2</v>
      </c>
      <c r="U68" s="169">
        <v>0</v>
      </c>
      <c r="V68" s="170">
        <v>2</v>
      </c>
      <c r="W68" s="167">
        <f>V68+U68</f>
        <v>2</v>
      </c>
      <c r="X68" s="169">
        <v>0</v>
      </c>
      <c r="Y68" s="170">
        <v>5</v>
      </c>
      <c r="Z68" s="167">
        <f>Y68+X68</f>
        <v>5</v>
      </c>
      <c r="AA68" s="165">
        <v>0</v>
      </c>
      <c r="AB68" s="166">
        <v>6</v>
      </c>
      <c r="AC68" s="167">
        <f>AB68+AA68</f>
        <v>6</v>
      </c>
      <c r="AD68" s="165">
        <v>0</v>
      </c>
      <c r="AE68" s="166">
        <v>6</v>
      </c>
      <c r="AF68" s="167">
        <f>AE68+AD68</f>
        <v>6</v>
      </c>
      <c r="AG68" s="165">
        <v>0</v>
      </c>
      <c r="AH68" s="166">
        <v>6</v>
      </c>
      <c r="AI68" s="167">
        <f>AH68+AG68</f>
        <v>6</v>
      </c>
      <c r="AJ68" s="165">
        <v>0</v>
      </c>
      <c r="AK68" s="166">
        <v>6</v>
      </c>
      <c r="AL68" s="167">
        <f>AK68+AJ68</f>
        <v>6</v>
      </c>
      <c r="AM68" s="165">
        <v>0</v>
      </c>
      <c r="AN68" s="166">
        <v>5</v>
      </c>
      <c r="AO68" s="167">
        <f>AN68+AM68</f>
        <v>5</v>
      </c>
      <c r="AP68" s="165">
        <v>0</v>
      </c>
      <c r="AQ68" s="166">
        <v>5</v>
      </c>
      <c r="AR68" s="167">
        <f>AQ68+AP68</f>
        <v>5</v>
      </c>
      <c r="AS68" s="165">
        <v>0</v>
      </c>
      <c r="AT68" s="166">
        <v>6</v>
      </c>
      <c r="AU68" s="167">
        <f>AT68+AS68</f>
        <v>6</v>
      </c>
      <c r="AV68" s="165">
        <v>0</v>
      </c>
      <c r="AW68" s="166">
        <v>6</v>
      </c>
      <c r="AX68" s="167">
        <f>AW68+AV68</f>
        <v>6</v>
      </c>
      <c r="AY68" s="165">
        <v>0</v>
      </c>
      <c r="AZ68" s="167">
        <v>7</v>
      </c>
      <c r="BA68" s="167">
        <f>AZ68+AY68</f>
        <v>7</v>
      </c>
      <c r="BB68" s="175">
        <v>0</v>
      </c>
      <c r="BC68" s="176">
        <v>6</v>
      </c>
      <c r="BD68" s="167">
        <f>BC68+BB68</f>
        <v>6</v>
      </c>
      <c r="BE68" s="175">
        <v>0</v>
      </c>
      <c r="BF68" s="176">
        <v>5</v>
      </c>
      <c r="BG68" s="167">
        <f>BF68+BE68</f>
        <v>5</v>
      </c>
      <c r="BH68" s="167">
        <v>0</v>
      </c>
      <c r="BI68" s="167">
        <v>5</v>
      </c>
      <c r="BJ68" s="167">
        <f>BI68+BH68</f>
        <v>5</v>
      </c>
      <c r="BK68" s="165">
        <v>0</v>
      </c>
      <c r="BL68" s="166">
        <v>5</v>
      </c>
      <c r="BM68" s="167">
        <f>BL68+BK68</f>
        <v>5</v>
      </c>
      <c r="BN68" s="165">
        <v>0</v>
      </c>
      <c r="BO68" s="166">
        <v>5</v>
      </c>
      <c r="BP68" s="167">
        <f>Table10093[[#This Row],[عام Public الربع الثاني عام2023م Quarter 2-2023]]+Table10093[[#This Row],[خاص Private الربع الثاني عام2023م Quarter 2-2023]]</f>
        <v>5</v>
      </c>
      <c r="BQ68" s="165">
        <v>0</v>
      </c>
      <c r="BR68" s="166">
        <v>6</v>
      </c>
      <c r="BS68" s="167">
        <f>Table10093[[#This Row],[خاص Private الربع الثالث عام2023م Quarter 3-2023]]+Table10093[[#This Row],[عام Public الربع الثالث عام2023م Quarter 3-2023]]</f>
        <v>6</v>
      </c>
      <c r="BT68" s="165">
        <v>0</v>
      </c>
      <c r="BU68" s="167">
        <v>5</v>
      </c>
      <c r="BV68" s="167">
        <f>Table10093[[#This Row],[خاص Private لربع الرابع عام2023م Quarter 4-2023]]+Table10093[[#This Row],[عام Public الربع الرابع عام2023م Quarter 4-2023]]</f>
        <v>5</v>
      </c>
      <c r="BW68" s="167">
        <v>0</v>
      </c>
      <c r="BX68" s="167">
        <v>6</v>
      </c>
      <c r="BY68" s="167">
        <f>Table10093[[#This Row],[عام Public الربع الأول عام2024م Quarter 1-2024]]+Table10093[[#This Row],[خاص Private الربع الأول عام2024م Quarter 1-2024]]</f>
        <v>6</v>
      </c>
      <c r="BZ68" s="167">
        <v>0</v>
      </c>
      <c r="CA68" s="167">
        <v>6</v>
      </c>
      <c r="CB68" s="167">
        <f>Table10093[[#This Row],[عام Public الربع الثاني عام2024م Quarter 2-2024]]+Table10093[[#This Row],[خاص Private الربع الثاني عام2024م Quarter 2-2024]]</f>
        <v>6</v>
      </c>
      <c r="CC68" s="167">
        <v>0</v>
      </c>
      <c r="CD68" s="167">
        <v>3</v>
      </c>
      <c r="CE68" s="167">
        <f>Table10093[[#This Row],[خاص Private الربع الثالث عام2024م Quarter 3-2024]]+Table10093[[#This Row],[عام Public الربع الثالث عام2024م Quarter 3-2024]]</f>
        <v>3</v>
      </c>
    </row>
    <row r="69" spans="1:83" ht="49" customHeight="1" thickBot="1">
      <c r="A69" s="186">
        <v>58</v>
      </c>
      <c r="B69" s="168" t="s">
        <v>98</v>
      </c>
      <c r="C69" s="169">
        <v>0</v>
      </c>
      <c r="D69" s="169">
        <v>5</v>
      </c>
      <c r="E69" s="169">
        <v>5</v>
      </c>
      <c r="F69" s="169">
        <v>0</v>
      </c>
      <c r="G69" s="169">
        <v>5</v>
      </c>
      <c r="H69" s="169">
        <v>5</v>
      </c>
      <c r="I69" s="169">
        <v>0</v>
      </c>
      <c r="J69" s="169">
        <v>5</v>
      </c>
      <c r="K69" s="169">
        <v>5</v>
      </c>
      <c r="L69" s="169">
        <v>0</v>
      </c>
      <c r="M69" s="170">
        <v>6</v>
      </c>
      <c r="N69" s="169">
        <v>6</v>
      </c>
      <c r="O69" s="169">
        <v>0</v>
      </c>
      <c r="P69" s="170">
        <v>6</v>
      </c>
      <c r="Q69" s="171">
        <v>6</v>
      </c>
      <c r="R69" s="169">
        <v>0</v>
      </c>
      <c r="S69" s="170">
        <v>6</v>
      </c>
      <c r="T69" s="171">
        <v>6</v>
      </c>
      <c r="U69" s="169">
        <v>0</v>
      </c>
      <c r="V69" s="170">
        <v>6</v>
      </c>
      <c r="W69" s="167">
        <f>V69+U69</f>
        <v>6</v>
      </c>
      <c r="X69" s="169">
        <v>0</v>
      </c>
      <c r="Y69" s="170">
        <v>6</v>
      </c>
      <c r="Z69" s="167">
        <f>Y69+X69</f>
        <v>6</v>
      </c>
      <c r="AA69" s="165">
        <v>0</v>
      </c>
      <c r="AB69" s="166">
        <v>6</v>
      </c>
      <c r="AC69" s="167">
        <f>AB69+AA69</f>
        <v>6</v>
      </c>
      <c r="AD69" s="165">
        <v>0</v>
      </c>
      <c r="AE69" s="166">
        <v>6</v>
      </c>
      <c r="AF69" s="167">
        <f>AE69+AD69</f>
        <v>6</v>
      </c>
      <c r="AG69" s="165">
        <v>0</v>
      </c>
      <c r="AH69" s="166">
        <v>8</v>
      </c>
      <c r="AI69" s="167">
        <f>AH69+AG69</f>
        <v>8</v>
      </c>
      <c r="AJ69" s="165">
        <v>0</v>
      </c>
      <c r="AK69" s="166">
        <v>8</v>
      </c>
      <c r="AL69" s="167">
        <f>AK69+AJ69</f>
        <v>8</v>
      </c>
      <c r="AM69" s="165">
        <v>0</v>
      </c>
      <c r="AN69" s="166">
        <v>8</v>
      </c>
      <c r="AO69" s="167">
        <f>AN69+AM69</f>
        <v>8</v>
      </c>
      <c r="AP69" s="165">
        <v>0</v>
      </c>
      <c r="AQ69" s="166">
        <v>7</v>
      </c>
      <c r="AR69" s="167">
        <f>AQ69+AP69</f>
        <v>7</v>
      </c>
      <c r="AS69" s="165">
        <v>0</v>
      </c>
      <c r="AT69" s="166">
        <v>7</v>
      </c>
      <c r="AU69" s="167">
        <f>AT69+AS69</f>
        <v>7</v>
      </c>
      <c r="AV69" s="165">
        <v>0</v>
      </c>
      <c r="AW69" s="166">
        <v>6</v>
      </c>
      <c r="AX69" s="167">
        <f>AW69+AV69</f>
        <v>6</v>
      </c>
      <c r="AY69" s="165">
        <v>0</v>
      </c>
      <c r="AZ69" s="167">
        <v>6</v>
      </c>
      <c r="BA69" s="167">
        <f>AZ69+AY69</f>
        <v>6</v>
      </c>
      <c r="BB69" s="165">
        <v>0</v>
      </c>
      <c r="BC69" s="166">
        <v>8</v>
      </c>
      <c r="BD69" s="167">
        <f>BC69+BB69</f>
        <v>8</v>
      </c>
      <c r="BE69" s="165">
        <v>0</v>
      </c>
      <c r="BF69" s="166">
        <v>8</v>
      </c>
      <c r="BG69" s="167">
        <f>BF69+BE69</f>
        <v>8</v>
      </c>
      <c r="BH69" s="167">
        <v>0</v>
      </c>
      <c r="BI69" s="167">
        <v>7</v>
      </c>
      <c r="BJ69" s="167">
        <f>BI69+BH69</f>
        <v>7</v>
      </c>
      <c r="BK69" s="165">
        <v>0</v>
      </c>
      <c r="BL69" s="166">
        <v>6</v>
      </c>
      <c r="BM69" s="167">
        <f>BL69+BK69</f>
        <v>6</v>
      </c>
      <c r="BN69" s="165">
        <v>0</v>
      </c>
      <c r="BO69" s="166">
        <v>3</v>
      </c>
      <c r="BP69" s="167">
        <f>Table10093[[#This Row],[عام Public الربع الثاني عام2023م Quarter 2-2023]]+Table10093[[#This Row],[خاص Private الربع الثاني عام2023م Quarter 2-2023]]</f>
        <v>3</v>
      </c>
      <c r="BQ69" s="165">
        <v>0</v>
      </c>
      <c r="BR69" s="166">
        <v>3</v>
      </c>
      <c r="BS69" s="167">
        <f>Table10093[[#This Row],[خاص Private الربع الثالث عام2023م Quarter 3-2023]]+Table10093[[#This Row],[عام Public الربع الثالث عام2023م Quarter 3-2023]]</f>
        <v>3</v>
      </c>
      <c r="BT69" s="165">
        <v>0</v>
      </c>
      <c r="BU69" s="166">
        <v>3</v>
      </c>
      <c r="BV69" s="167">
        <f>Table10093[[#This Row],[خاص Private لربع الرابع عام2023م Quarter 4-2023]]+Table10093[[#This Row],[عام Public الربع الرابع عام2023م Quarter 4-2023]]</f>
        <v>3</v>
      </c>
      <c r="BW69" s="167">
        <v>0</v>
      </c>
      <c r="BX69" s="167">
        <v>3</v>
      </c>
      <c r="BY69" s="167">
        <f>Table10093[[#This Row],[عام Public الربع الأول عام2024م Quarter 1-2024]]+Table10093[[#This Row],[خاص Private الربع الأول عام2024م Quarter 1-2024]]</f>
        <v>3</v>
      </c>
      <c r="BZ69" s="167">
        <v>0</v>
      </c>
      <c r="CA69" s="167">
        <v>3</v>
      </c>
      <c r="CB69" s="167">
        <f>Table10093[[#This Row],[عام Public الربع الثاني عام2024م Quarter 2-2024]]+Table10093[[#This Row],[خاص Private الربع الثاني عام2024م Quarter 2-2024]]</f>
        <v>3</v>
      </c>
      <c r="CC69" s="167">
        <v>0</v>
      </c>
      <c r="CD69" s="167">
        <v>3</v>
      </c>
      <c r="CE69" s="167">
        <f>Table10093[[#This Row],[خاص Private الربع الثالث عام2024م Quarter 3-2024]]+Table10093[[#This Row],[عام Public الربع الثالث عام2024م Quarter 3-2024]]</f>
        <v>3</v>
      </c>
    </row>
    <row r="70" spans="1:83" ht="49" customHeight="1" thickBot="1">
      <c r="A70" s="186">
        <v>59</v>
      </c>
      <c r="B70" s="168" t="s">
        <v>162</v>
      </c>
      <c r="C70" s="169">
        <v>0</v>
      </c>
      <c r="D70" s="169">
        <v>5</v>
      </c>
      <c r="E70" s="169">
        <v>5</v>
      </c>
      <c r="F70" s="169">
        <v>0</v>
      </c>
      <c r="G70" s="169">
        <v>5</v>
      </c>
      <c r="H70" s="169">
        <v>5</v>
      </c>
      <c r="I70" s="169">
        <v>0</v>
      </c>
      <c r="J70" s="169">
        <v>5</v>
      </c>
      <c r="K70" s="169">
        <v>5</v>
      </c>
      <c r="L70" s="169">
        <v>0</v>
      </c>
      <c r="M70" s="170">
        <v>5</v>
      </c>
      <c r="N70" s="169">
        <v>5</v>
      </c>
      <c r="O70" s="169">
        <v>0</v>
      </c>
      <c r="P70" s="170">
        <v>5</v>
      </c>
      <c r="Q70" s="171">
        <v>5</v>
      </c>
      <c r="R70" s="169">
        <v>0</v>
      </c>
      <c r="S70" s="170">
        <v>6</v>
      </c>
      <c r="T70" s="171">
        <v>6</v>
      </c>
      <c r="U70" s="169">
        <v>0</v>
      </c>
      <c r="V70" s="170">
        <v>6</v>
      </c>
      <c r="W70" s="167">
        <f>V70+U70</f>
        <v>6</v>
      </c>
      <c r="X70" s="169">
        <v>0</v>
      </c>
      <c r="Y70" s="170">
        <v>5</v>
      </c>
      <c r="Z70" s="167">
        <f>Y70+X70</f>
        <v>5</v>
      </c>
      <c r="AA70" s="165">
        <v>0</v>
      </c>
      <c r="AB70" s="166">
        <v>5</v>
      </c>
      <c r="AC70" s="167">
        <f>AB70+AA70</f>
        <v>5</v>
      </c>
      <c r="AD70" s="165">
        <v>0</v>
      </c>
      <c r="AE70" s="166">
        <v>5</v>
      </c>
      <c r="AF70" s="167">
        <f>AE70+AD70</f>
        <v>5</v>
      </c>
      <c r="AG70" s="165">
        <v>0</v>
      </c>
      <c r="AH70" s="166">
        <v>5</v>
      </c>
      <c r="AI70" s="167">
        <f>AH70+AG70</f>
        <v>5</v>
      </c>
      <c r="AJ70" s="165">
        <v>0</v>
      </c>
      <c r="AK70" s="166">
        <v>5</v>
      </c>
      <c r="AL70" s="167">
        <f>AK70+AJ70</f>
        <v>5</v>
      </c>
      <c r="AM70" s="165">
        <v>0</v>
      </c>
      <c r="AN70" s="166">
        <v>4</v>
      </c>
      <c r="AO70" s="167">
        <f>AN70+AM70</f>
        <v>4</v>
      </c>
      <c r="AP70" s="165">
        <v>0</v>
      </c>
      <c r="AQ70" s="166">
        <v>4</v>
      </c>
      <c r="AR70" s="167">
        <f>AQ70+AP70</f>
        <v>4</v>
      </c>
      <c r="AS70" s="165">
        <v>0</v>
      </c>
      <c r="AT70" s="166">
        <v>4</v>
      </c>
      <c r="AU70" s="167">
        <f>AT70+AS70</f>
        <v>4</v>
      </c>
      <c r="AV70" s="165">
        <v>0</v>
      </c>
      <c r="AW70" s="166">
        <v>4</v>
      </c>
      <c r="AX70" s="167">
        <f>AW70+AV70</f>
        <v>4</v>
      </c>
      <c r="AY70" s="165">
        <v>0</v>
      </c>
      <c r="AZ70" s="167">
        <v>4</v>
      </c>
      <c r="BA70" s="167">
        <f>AZ70+AY70</f>
        <v>4</v>
      </c>
      <c r="BB70" s="175">
        <v>0</v>
      </c>
      <c r="BC70" s="176">
        <v>4</v>
      </c>
      <c r="BD70" s="167">
        <f>BC70+BB70</f>
        <v>4</v>
      </c>
      <c r="BE70" s="175">
        <v>0</v>
      </c>
      <c r="BF70" s="176">
        <v>3</v>
      </c>
      <c r="BG70" s="167">
        <f>BF70+BE70</f>
        <v>3</v>
      </c>
      <c r="BH70" s="167">
        <v>0</v>
      </c>
      <c r="BI70" s="167">
        <v>3</v>
      </c>
      <c r="BJ70" s="167">
        <f>BI70+BH70</f>
        <v>3</v>
      </c>
      <c r="BK70" s="165">
        <v>0</v>
      </c>
      <c r="BL70" s="166">
        <v>3</v>
      </c>
      <c r="BM70" s="167">
        <f>BL70+BK70</f>
        <v>3</v>
      </c>
      <c r="BN70" s="165">
        <v>0</v>
      </c>
      <c r="BO70" s="359">
        <v>3</v>
      </c>
      <c r="BP70" s="167">
        <f>Table10093[[#This Row],[عام Public الربع الثاني عام2023م Quarter 2-2023]]+Table10093[[#This Row],[خاص Private الربع الثاني عام2023م Quarter 2-2023]]</f>
        <v>3</v>
      </c>
      <c r="BQ70" s="165">
        <v>0</v>
      </c>
      <c r="BR70" s="359">
        <v>3</v>
      </c>
      <c r="BS70" s="167">
        <f>Table10093[[#This Row],[خاص Private الربع الثالث عام2023م Quarter 3-2023]]+Table10093[[#This Row],[عام Public الربع الثالث عام2023م Quarter 3-2023]]</f>
        <v>3</v>
      </c>
      <c r="BT70" s="165">
        <v>0</v>
      </c>
      <c r="BU70" s="166">
        <v>3</v>
      </c>
      <c r="BV70" s="167">
        <f>Table10093[[#This Row],[خاص Private لربع الرابع عام2023م Quarter 4-2023]]+Table10093[[#This Row],[عام Public الربع الرابع عام2023م Quarter 4-2023]]</f>
        <v>3</v>
      </c>
      <c r="BW70" s="167">
        <v>0</v>
      </c>
      <c r="BX70" s="167">
        <v>3</v>
      </c>
      <c r="BY70" s="167">
        <f>Table10093[[#This Row],[عام Public الربع الأول عام2024م Quarter 1-2024]]+Table10093[[#This Row],[خاص Private الربع الأول عام2024م Quarter 1-2024]]</f>
        <v>3</v>
      </c>
      <c r="BZ70" s="167">
        <v>0</v>
      </c>
      <c r="CA70" s="167">
        <v>3</v>
      </c>
      <c r="CB70" s="167">
        <f>Table10093[[#This Row],[عام Public الربع الثاني عام2024م Quarter 2-2024]]+Table10093[[#This Row],[خاص Private الربع الثاني عام2024م Quarter 2-2024]]</f>
        <v>3</v>
      </c>
      <c r="CC70" s="167">
        <v>0</v>
      </c>
      <c r="CD70" s="167">
        <v>3</v>
      </c>
      <c r="CE70" s="167">
        <f>Table10093[[#This Row],[خاص Private الربع الثالث عام2024م Quarter 3-2024]]+Table10093[[#This Row],[عام Public الربع الثالث عام2024م Quarter 3-2024]]</f>
        <v>3</v>
      </c>
    </row>
    <row r="71" spans="1:83" ht="49" customHeight="1" thickBot="1">
      <c r="A71" s="186">
        <v>60</v>
      </c>
      <c r="B71" s="168" t="s">
        <v>129</v>
      </c>
      <c r="C71" s="169">
        <v>0</v>
      </c>
      <c r="D71" s="169">
        <v>3</v>
      </c>
      <c r="E71" s="169">
        <v>3</v>
      </c>
      <c r="F71" s="169">
        <v>0</v>
      </c>
      <c r="G71" s="169">
        <v>3</v>
      </c>
      <c r="H71" s="169">
        <v>3</v>
      </c>
      <c r="I71" s="169">
        <v>0</v>
      </c>
      <c r="J71" s="169">
        <v>3</v>
      </c>
      <c r="K71" s="169">
        <v>3</v>
      </c>
      <c r="L71" s="169">
        <v>0</v>
      </c>
      <c r="M71" s="170">
        <v>3</v>
      </c>
      <c r="N71" s="169">
        <v>3</v>
      </c>
      <c r="O71" s="169">
        <v>0</v>
      </c>
      <c r="P71" s="170">
        <v>3</v>
      </c>
      <c r="Q71" s="171">
        <v>3</v>
      </c>
      <c r="R71" s="169">
        <v>0</v>
      </c>
      <c r="S71" s="170">
        <v>3</v>
      </c>
      <c r="T71" s="171">
        <v>3</v>
      </c>
      <c r="U71" s="169">
        <v>0</v>
      </c>
      <c r="V71" s="170">
        <v>3</v>
      </c>
      <c r="W71" s="167">
        <f>V71+U71</f>
        <v>3</v>
      </c>
      <c r="X71" s="169">
        <v>0</v>
      </c>
      <c r="Y71" s="170">
        <v>3</v>
      </c>
      <c r="Z71" s="167">
        <f>Y71+X71</f>
        <v>3</v>
      </c>
      <c r="AA71" s="165">
        <v>0</v>
      </c>
      <c r="AB71" s="166">
        <v>3</v>
      </c>
      <c r="AC71" s="167">
        <f>AB71+AA71</f>
        <v>3</v>
      </c>
      <c r="AD71" s="165">
        <v>0</v>
      </c>
      <c r="AE71" s="166">
        <v>3</v>
      </c>
      <c r="AF71" s="167">
        <f>AE71+AD71</f>
        <v>3</v>
      </c>
      <c r="AG71" s="165">
        <v>0</v>
      </c>
      <c r="AH71" s="166">
        <v>3</v>
      </c>
      <c r="AI71" s="167">
        <f>AH71+AG71</f>
        <v>3</v>
      </c>
      <c r="AJ71" s="165">
        <v>0</v>
      </c>
      <c r="AK71" s="166">
        <v>3</v>
      </c>
      <c r="AL71" s="167">
        <f>AK71+AJ71</f>
        <v>3</v>
      </c>
      <c r="AM71" s="165">
        <v>0</v>
      </c>
      <c r="AN71" s="166">
        <v>3</v>
      </c>
      <c r="AO71" s="167">
        <f>AN71+AM71</f>
        <v>3</v>
      </c>
      <c r="AP71" s="165">
        <v>0</v>
      </c>
      <c r="AQ71" s="166">
        <v>3</v>
      </c>
      <c r="AR71" s="167">
        <f>AQ71+AP71</f>
        <v>3</v>
      </c>
      <c r="AS71" s="165">
        <v>0</v>
      </c>
      <c r="AT71" s="166">
        <v>3</v>
      </c>
      <c r="AU71" s="167">
        <f>AT71+AS71</f>
        <v>3</v>
      </c>
      <c r="AV71" s="165">
        <v>0</v>
      </c>
      <c r="AW71" s="166">
        <v>3</v>
      </c>
      <c r="AX71" s="167">
        <f>AW71+AV71</f>
        <v>3</v>
      </c>
      <c r="AY71" s="165">
        <v>0</v>
      </c>
      <c r="AZ71" s="167">
        <v>3</v>
      </c>
      <c r="BA71" s="167">
        <f>AZ71+AY71</f>
        <v>3</v>
      </c>
      <c r="BB71" s="175">
        <v>0</v>
      </c>
      <c r="BC71" s="176">
        <v>3</v>
      </c>
      <c r="BD71" s="167">
        <f>BC71+BB71</f>
        <v>3</v>
      </c>
      <c r="BE71" s="175">
        <v>0</v>
      </c>
      <c r="BF71" s="176">
        <v>3</v>
      </c>
      <c r="BG71" s="167">
        <f>BF71+BE71</f>
        <v>3</v>
      </c>
      <c r="BH71" s="167">
        <v>0</v>
      </c>
      <c r="BI71" s="167">
        <v>3</v>
      </c>
      <c r="BJ71" s="167">
        <f>BI71+BH71</f>
        <v>3</v>
      </c>
      <c r="BK71" s="165">
        <v>0</v>
      </c>
      <c r="BL71" s="166">
        <v>3</v>
      </c>
      <c r="BM71" s="167">
        <f>BL71+BK71</f>
        <v>3</v>
      </c>
      <c r="BN71" s="165">
        <v>0</v>
      </c>
      <c r="BO71" s="166">
        <v>3</v>
      </c>
      <c r="BP71" s="167">
        <f>Table10093[[#This Row],[عام Public الربع الثاني عام2023م Quarter 2-2023]]+Table10093[[#This Row],[خاص Private الربع الثاني عام2023م Quarter 2-2023]]</f>
        <v>3</v>
      </c>
      <c r="BQ71" s="165">
        <v>0</v>
      </c>
      <c r="BR71" s="166">
        <v>3</v>
      </c>
      <c r="BS71" s="167">
        <f>Table10093[[#This Row],[خاص Private الربع الثالث عام2023م Quarter 3-2023]]+Table10093[[#This Row],[عام Public الربع الثالث عام2023م Quarter 3-2023]]</f>
        <v>3</v>
      </c>
      <c r="BT71" s="165">
        <v>0</v>
      </c>
      <c r="BU71" s="166">
        <v>3</v>
      </c>
      <c r="BV71" s="167">
        <f>Table10093[[#This Row],[خاص Private لربع الرابع عام2023م Quarter 4-2023]]+Table10093[[#This Row],[عام Public الربع الرابع عام2023م Quarter 4-2023]]</f>
        <v>3</v>
      </c>
      <c r="BW71" s="167">
        <v>0</v>
      </c>
      <c r="BX71" s="167">
        <v>3</v>
      </c>
      <c r="BY71" s="167">
        <f>Table10093[[#This Row],[عام Public الربع الأول عام2024م Quarter 1-2024]]+Table10093[[#This Row],[خاص Private الربع الأول عام2024م Quarter 1-2024]]</f>
        <v>3</v>
      </c>
      <c r="BZ71" s="167">
        <v>0</v>
      </c>
      <c r="CA71" s="167">
        <v>3</v>
      </c>
      <c r="CB71" s="167">
        <f>Table10093[[#This Row],[عام Public الربع الثاني عام2024م Quarter 2-2024]]+Table10093[[#This Row],[خاص Private الربع الثاني عام2024م Quarter 2-2024]]</f>
        <v>3</v>
      </c>
      <c r="CC71" s="167">
        <v>0</v>
      </c>
      <c r="CD71" s="167">
        <v>3</v>
      </c>
      <c r="CE71" s="167">
        <f>Table10093[[#This Row],[خاص Private الربع الثالث عام2024م Quarter 3-2024]]+Table10093[[#This Row],[عام Public الربع الثالث عام2024م Quarter 3-2024]]</f>
        <v>3</v>
      </c>
    </row>
    <row r="72" spans="1:83" ht="49" customHeight="1" thickBot="1">
      <c r="A72" s="186">
        <v>61</v>
      </c>
      <c r="B72" s="168" t="s">
        <v>115</v>
      </c>
      <c r="C72" s="169">
        <v>0</v>
      </c>
      <c r="D72" s="169">
        <v>0</v>
      </c>
      <c r="E72" s="169">
        <v>0</v>
      </c>
      <c r="F72" s="169">
        <v>0</v>
      </c>
      <c r="G72" s="169">
        <v>0</v>
      </c>
      <c r="H72" s="169">
        <v>0</v>
      </c>
      <c r="I72" s="169">
        <v>0</v>
      </c>
      <c r="J72" s="169">
        <v>0</v>
      </c>
      <c r="K72" s="169">
        <v>0</v>
      </c>
      <c r="L72" s="169">
        <v>0</v>
      </c>
      <c r="M72" s="180">
        <v>0</v>
      </c>
      <c r="N72" s="169">
        <v>0</v>
      </c>
      <c r="O72" s="169">
        <v>0</v>
      </c>
      <c r="P72" s="180">
        <v>0</v>
      </c>
      <c r="Q72" s="169">
        <v>0</v>
      </c>
      <c r="R72" s="169">
        <v>0</v>
      </c>
      <c r="S72" s="180">
        <v>0</v>
      </c>
      <c r="T72" s="169">
        <v>0</v>
      </c>
      <c r="U72" s="169">
        <v>0</v>
      </c>
      <c r="V72" s="180">
        <v>0</v>
      </c>
      <c r="W72" s="167">
        <f>V72+U72</f>
        <v>0</v>
      </c>
      <c r="X72" s="169">
        <v>0</v>
      </c>
      <c r="Y72" s="180">
        <v>0</v>
      </c>
      <c r="Z72" s="165">
        <f>Y72+X72</f>
        <v>0</v>
      </c>
      <c r="AA72" s="165">
        <v>0</v>
      </c>
      <c r="AB72" s="174">
        <v>0</v>
      </c>
      <c r="AC72" s="165">
        <f>AB72+AA72</f>
        <v>0</v>
      </c>
      <c r="AD72" s="165">
        <v>0</v>
      </c>
      <c r="AE72" s="174">
        <v>0</v>
      </c>
      <c r="AF72" s="167">
        <f>AE72+AD72</f>
        <v>0</v>
      </c>
      <c r="AG72" s="165">
        <v>0</v>
      </c>
      <c r="AH72" s="166">
        <v>0</v>
      </c>
      <c r="AI72" s="167">
        <f>AH72+AG72</f>
        <v>0</v>
      </c>
      <c r="AJ72" s="165">
        <v>0</v>
      </c>
      <c r="AK72" s="166">
        <v>0</v>
      </c>
      <c r="AL72" s="167">
        <f>AK72+AJ72</f>
        <v>0</v>
      </c>
      <c r="AM72" s="167">
        <f>AL72+AK72</f>
        <v>0</v>
      </c>
      <c r="AN72" s="166">
        <f>AM72+AL72</f>
        <v>0</v>
      </c>
      <c r="AO72" s="167">
        <f>AN72+AM72</f>
        <v>0</v>
      </c>
      <c r="AP72" s="167">
        <v>0</v>
      </c>
      <c r="AQ72" s="166">
        <v>0</v>
      </c>
      <c r="AR72" s="167">
        <f>AQ72+AP72</f>
        <v>0</v>
      </c>
      <c r="AS72" s="167">
        <f>AR72+AQ72</f>
        <v>0</v>
      </c>
      <c r="AT72" s="166">
        <f>AS72+AR72</f>
        <v>0</v>
      </c>
      <c r="AU72" s="167">
        <f>AT72+AS72</f>
        <v>0</v>
      </c>
      <c r="AV72" s="167">
        <v>1</v>
      </c>
      <c r="AW72" s="166">
        <v>0</v>
      </c>
      <c r="AX72" s="167">
        <f>AW72+AV72</f>
        <v>1</v>
      </c>
      <c r="AY72" s="167">
        <v>1</v>
      </c>
      <c r="AZ72" s="167">
        <v>0</v>
      </c>
      <c r="BA72" s="167">
        <f>AZ72+AY72</f>
        <v>1</v>
      </c>
      <c r="BB72" s="268">
        <v>1</v>
      </c>
      <c r="BC72" s="170">
        <v>0</v>
      </c>
      <c r="BD72" s="167">
        <f>BC72+BB72</f>
        <v>1</v>
      </c>
      <c r="BE72" s="268">
        <v>1</v>
      </c>
      <c r="BF72" s="170">
        <v>0</v>
      </c>
      <c r="BG72" s="167">
        <f>BF72+BE72</f>
        <v>1</v>
      </c>
      <c r="BH72" s="167">
        <v>1</v>
      </c>
      <c r="BI72" s="167">
        <v>0</v>
      </c>
      <c r="BJ72" s="167">
        <f>BI72+BH72</f>
        <v>1</v>
      </c>
      <c r="BK72" s="165">
        <v>1</v>
      </c>
      <c r="BL72" s="166">
        <v>0</v>
      </c>
      <c r="BM72" s="167">
        <f>BL72+BK72</f>
        <v>1</v>
      </c>
      <c r="BN72" s="165">
        <v>1</v>
      </c>
      <c r="BO72" s="174">
        <v>0</v>
      </c>
      <c r="BP72" s="167">
        <f>Table10093[[#This Row],[عام Public الربع الثاني عام2023م Quarter 2-2023]]+Table10093[[#This Row],[خاص Private الربع الثاني عام2023م Quarter 2-2023]]</f>
        <v>1</v>
      </c>
      <c r="BQ72" s="165">
        <v>1</v>
      </c>
      <c r="BR72" s="166">
        <v>0</v>
      </c>
      <c r="BS72" s="167">
        <f>Table10093[[#This Row],[خاص Private الربع الثالث عام2023م Quarter 3-2023]]+Table10093[[#This Row],[عام Public الربع الثالث عام2023م Quarter 3-2023]]</f>
        <v>1</v>
      </c>
      <c r="BT72" s="165">
        <v>1</v>
      </c>
      <c r="BU72" s="166">
        <v>0</v>
      </c>
      <c r="BV72" s="167">
        <f>Table10093[[#This Row],[خاص Private لربع الرابع عام2023م Quarter 4-2023]]+Table10093[[#This Row],[عام Public الربع الرابع عام2023م Quarter 4-2023]]</f>
        <v>1</v>
      </c>
      <c r="BW72" s="167">
        <v>1</v>
      </c>
      <c r="BX72" s="167">
        <v>1</v>
      </c>
      <c r="BY72" s="167">
        <f>Table10093[[#This Row],[عام Public الربع الأول عام2024م Quarter 1-2024]]+Table10093[[#This Row],[خاص Private الربع الأول عام2024م Quarter 1-2024]]</f>
        <v>2</v>
      </c>
      <c r="BZ72" s="167">
        <v>1</v>
      </c>
      <c r="CA72" s="167">
        <v>1</v>
      </c>
      <c r="CB72" s="167">
        <f>Table10093[[#This Row],[عام Public الربع الثاني عام2024م Quarter 2-2024]]+Table10093[[#This Row],[خاص Private الربع الثاني عام2024م Quarter 2-2024]]</f>
        <v>2</v>
      </c>
      <c r="CC72" s="167">
        <v>1</v>
      </c>
      <c r="CD72" s="167">
        <v>2</v>
      </c>
      <c r="CE72" s="167">
        <f>Table10093[[#This Row],[خاص Private الربع الثالث عام2024م Quarter 3-2024]]+Table10093[[#This Row],[عام Public الربع الثالث عام2024م Quarter 3-2024]]</f>
        <v>3</v>
      </c>
    </row>
    <row r="73" spans="1:83" ht="49" customHeight="1" thickBot="1">
      <c r="A73" s="186">
        <v>62</v>
      </c>
      <c r="B73" s="168" t="s">
        <v>505</v>
      </c>
      <c r="C73" s="169" t="s">
        <v>5</v>
      </c>
      <c r="D73" s="169" t="s">
        <v>5</v>
      </c>
      <c r="E73" s="165" t="s">
        <v>5</v>
      </c>
      <c r="F73" s="169" t="s">
        <v>5</v>
      </c>
      <c r="G73" s="169" t="s">
        <v>5</v>
      </c>
      <c r="H73" s="165" t="s">
        <v>5</v>
      </c>
      <c r="I73" s="169" t="s">
        <v>5</v>
      </c>
      <c r="J73" s="169" t="s">
        <v>5</v>
      </c>
      <c r="K73" s="165" t="s">
        <v>5</v>
      </c>
      <c r="L73" s="169" t="s">
        <v>5</v>
      </c>
      <c r="M73" s="180" t="s">
        <v>5</v>
      </c>
      <c r="N73" s="165" t="s">
        <v>5</v>
      </c>
      <c r="O73" s="169" t="s">
        <v>5</v>
      </c>
      <c r="P73" s="180" t="s">
        <v>5</v>
      </c>
      <c r="Q73" s="165" t="s">
        <v>5</v>
      </c>
      <c r="R73" s="169" t="s">
        <v>5</v>
      </c>
      <c r="S73" s="180" t="s">
        <v>5</v>
      </c>
      <c r="T73" s="165" t="s">
        <v>5</v>
      </c>
      <c r="U73" s="169" t="s">
        <v>5</v>
      </c>
      <c r="V73" s="180" t="s">
        <v>5</v>
      </c>
      <c r="W73" s="165" t="s">
        <v>5</v>
      </c>
      <c r="X73" s="169" t="s">
        <v>5</v>
      </c>
      <c r="Y73" s="180" t="s">
        <v>5</v>
      </c>
      <c r="Z73" s="165" t="s">
        <v>5</v>
      </c>
      <c r="AA73" s="165" t="s">
        <v>5</v>
      </c>
      <c r="AB73" s="174" t="s">
        <v>5</v>
      </c>
      <c r="AC73" s="165" t="s">
        <v>5</v>
      </c>
      <c r="AD73" s="165" t="s">
        <v>5</v>
      </c>
      <c r="AE73" s="174" t="s">
        <v>5</v>
      </c>
      <c r="AF73" s="165" t="s">
        <v>5</v>
      </c>
      <c r="AG73" s="165" t="s">
        <v>5</v>
      </c>
      <c r="AH73" s="174" t="s">
        <v>5</v>
      </c>
      <c r="AI73" s="165" t="s">
        <v>5</v>
      </c>
      <c r="AJ73" s="165" t="s">
        <v>5</v>
      </c>
      <c r="AK73" s="174" t="s">
        <v>5</v>
      </c>
      <c r="AL73" s="165" t="s">
        <v>5</v>
      </c>
      <c r="AM73" s="165" t="s">
        <v>5</v>
      </c>
      <c r="AN73" s="174" t="s">
        <v>5</v>
      </c>
      <c r="AO73" s="165" t="s">
        <v>5</v>
      </c>
      <c r="AP73" s="165" t="s">
        <v>5</v>
      </c>
      <c r="AQ73" s="174" t="s">
        <v>5</v>
      </c>
      <c r="AR73" s="165" t="s">
        <v>5</v>
      </c>
      <c r="AS73" s="165" t="s">
        <v>5</v>
      </c>
      <c r="AT73" s="174" t="s">
        <v>5</v>
      </c>
      <c r="AU73" s="165" t="s">
        <v>5</v>
      </c>
      <c r="AV73" s="165" t="s">
        <v>5</v>
      </c>
      <c r="AW73" s="174" t="s">
        <v>5</v>
      </c>
      <c r="AX73" s="165" t="s">
        <v>5</v>
      </c>
      <c r="AY73" s="165" t="s">
        <v>5</v>
      </c>
      <c r="AZ73" s="165" t="s">
        <v>5</v>
      </c>
      <c r="BA73" s="165" t="s">
        <v>5</v>
      </c>
      <c r="BB73" s="177" t="s">
        <v>5</v>
      </c>
      <c r="BC73" s="180" t="s">
        <v>5</v>
      </c>
      <c r="BD73" s="165" t="s">
        <v>5</v>
      </c>
      <c r="BE73" s="177" t="s">
        <v>5</v>
      </c>
      <c r="BF73" s="180" t="s">
        <v>5</v>
      </c>
      <c r="BG73" s="165" t="s">
        <v>5</v>
      </c>
      <c r="BH73" s="165" t="s">
        <v>5</v>
      </c>
      <c r="BI73" s="165" t="s">
        <v>5</v>
      </c>
      <c r="BJ73" s="165" t="s">
        <v>5</v>
      </c>
      <c r="BK73" s="165" t="s">
        <v>5</v>
      </c>
      <c r="BL73" s="174" t="s">
        <v>5</v>
      </c>
      <c r="BM73" s="165" t="s">
        <v>5</v>
      </c>
      <c r="BN73" s="165" t="s">
        <v>5</v>
      </c>
      <c r="BO73" s="174" t="s">
        <v>5</v>
      </c>
      <c r="BP73" s="165" t="s">
        <v>5</v>
      </c>
      <c r="BQ73" s="165" t="s">
        <v>5</v>
      </c>
      <c r="BR73" s="174" t="s">
        <v>5</v>
      </c>
      <c r="BS73" s="165" t="s">
        <v>5</v>
      </c>
      <c r="BT73" s="165">
        <v>0</v>
      </c>
      <c r="BU73" s="166">
        <v>1</v>
      </c>
      <c r="BV73" s="167">
        <f>Table10093[[#This Row],[خاص Private لربع الرابع عام2023م Quarter 4-2023]]+Table10093[[#This Row],[عام Public الربع الرابع عام2023م Quarter 4-2023]]</f>
        <v>1</v>
      </c>
      <c r="BW73" s="167">
        <v>0</v>
      </c>
      <c r="BX73" s="167">
        <v>1</v>
      </c>
      <c r="BY73" s="167">
        <f>Table10093[[#This Row],[عام Public الربع الأول عام2024م Quarter 1-2024]]+Table10093[[#This Row],[خاص Private الربع الأول عام2024م Quarter 1-2024]]</f>
        <v>1</v>
      </c>
      <c r="BZ73" s="167">
        <v>0</v>
      </c>
      <c r="CA73" s="167">
        <v>1</v>
      </c>
      <c r="CB73" s="167">
        <f>Table10093[[#This Row],[عام Public الربع الثاني عام2024م Quarter 2-2024]]+Table10093[[#This Row],[خاص Private الربع الثاني عام2024م Quarter 2-2024]]</f>
        <v>1</v>
      </c>
      <c r="CC73" s="167">
        <v>0</v>
      </c>
      <c r="CD73" s="167">
        <v>3</v>
      </c>
      <c r="CE73" s="167">
        <f>Table10093[[#This Row],[خاص Private الربع الثالث عام2024م Quarter 3-2024]]+Table10093[[#This Row],[عام Public الربع الثالث عام2024م Quarter 3-2024]]</f>
        <v>3</v>
      </c>
    </row>
    <row r="74" spans="1:83" ht="49" customHeight="1" thickBot="1">
      <c r="A74" s="186">
        <v>63</v>
      </c>
      <c r="B74" s="168" t="s">
        <v>203</v>
      </c>
      <c r="C74" s="169">
        <v>1</v>
      </c>
      <c r="D74" s="169">
        <v>5</v>
      </c>
      <c r="E74" s="169">
        <v>6</v>
      </c>
      <c r="F74" s="169">
        <v>1</v>
      </c>
      <c r="G74" s="169">
        <v>5</v>
      </c>
      <c r="H74" s="169">
        <v>6</v>
      </c>
      <c r="I74" s="169">
        <v>1</v>
      </c>
      <c r="J74" s="169">
        <v>4</v>
      </c>
      <c r="K74" s="169">
        <v>5</v>
      </c>
      <c r="L74" s="169">
        <v>0</v>
      </c>
      <c r="M74" s="170">
        <v>4</v>
      </c>
      <c r="N74" s="169">
        <v>4</v>
      </c>
      <c r="O74" s="169">
        <v>0</v>
      </c>
      <c r="P74" s="170">
        <v>4</v>
      </c>
      <c r="Q74" s="171">
        <v>4</v>
      </c>
      <c r="R74" s="169">
        <v>0</v>
      </c>
      <c r="S74" s="170">
        <v>4</v>
      </c>
      <c r="T74" s="171">
        <v>4</v>
      </c>
      <c r="U74" s="169">
        <v>0</v>
      </c>
      <c r="V74" s="170">
        <v>4</v>
      </c>
      <c r="W74" s="167">
        <f>V74+U74</f>
        <v>4</v>
      </c>
      <c r="X74" s="169">
        <v>0</v>
      </c>
      <c r="Y74" s="170">
        <v>4</v>
      </c>
      <c r="Z74" s="167">
        <f>Y74+X74</f>
        <v>4</v>
      </c>
      <c r="AA74" s="165">
        <v>0</v>
      </c>
      <c r="AB74" s="166">
        <v>3</v>
      </c>
      <c r="AC74" s="167">
        <f>AB74+AA74</f>
        <v>3</v>
      </c>
      <c r="AD74" s="165">
        <v>0</v>
      </c>
      <c r="AE74" s="166">
        <v>2</v>
      </c>
      <c r="AF74" s="167">
        <f>AE74+AD74</f>
        <v>2</v>
      </c>
      <c r="AG74" s="165">
        <v>0</v>
      </c>
      <c r="AH74" s="166">
        <v>2</v>
      </c>
      <c r="AI74" s="167">
        <f>AH74+AG74</f>
        <v>2</v>
      </c>
      <c r="AJ74" s="165">
        <v>0</v>
      </c>
      <c r="AK74" s="166">
        <v>2</v>
      </c>
      <c r="AL74" s="167">
        <f>AK74+AJ74</f>
        <v>2</v>
      </c>
      <c r="AM74" s="165">
        <v>0</v>
      </c>
      <c r="AN74" s="166">
        <v>2</v>
      </c>
      <c r="AO74" s="167">
        <f>AN74+AM74</f>
        <v>2</v>
      </c>
      <c r="AP74" s="165">
        <v>0</v>
      </c>
      <c r="AQ74" s="166">
        <v>2</v>
      </c>
      <c r="AR74" s="167">
        <f>AQ74+AP74</f>
        <v>2</v>
      </c>
      <c r="AS74" s="165">
        <v>0</v>
      </c>
      <c r="AT74" s="166">
        <v>2</v>
      </c>
      <c r="AU74" s="167">
        <f>AT74+AS74</f>
        <v>2</v>
      </c>
      <c r="AV74" s="165">
        <v>0</v>
      </c>
      <c r="AW74" s="166">
        <v>2</v>
      </c>
      <c r="AX74" s="167">
        <f>AW74+AV74</f>
        <v>2</v>
      </c>
      <c r="AY74" s="165">
        <v>0</v>
      </c>
      <c r="AZ74" s="167">
        <v>2</v>
      </c>
      <c r="BA74" s="167">
        <f>AZ74+AY74</f>
        <v>2</v>
      </c>
      <c r="BB74" s="177">
        <v>0</v>
      </c>
      <c r="BC74" s="170">
        <v>2</v>
      </c>
      <c r="BD74" s="167">
        <f>BC74+BB74</f>
        <v>2</v>
      </c>
      <c r="BE74" s="177">
        <v>0</v>
      </c>
      <c r="BF74" s="170">
        <v>2</v>
      </c>
      <c r="BG74" s="167">
        <f>BF74+BE74</f>
        <v>2</v>
      </c>
      <c r="BH74" s="167">
        <v>0</v>
      </c>
      <c r="BI74" s="167">
        <v>2</v>
      </c>
      <c r="BJ74" s="167">
        <f>BI74+BH74</f>
        <v>2</v>
      </c>
      <c r="BK74" s="165">
        <v>0</v>
      </c>
      <c r="BL74" s="166">
        <v>2</v>
      </c>
      <c r="BM74" s="167">
        <f>BL74+BK74</f>
        <v>2</v>
      </c>
      <c r="BN74" s="165">
        <v>0</v>
      </c>
      <c r="BO74" s="166">
        <v>2</v>
      </c>
      <c r="BP74" s="167">
        <f>Table10093[[#This Row],[عام Public الربع الثاني عام2023م Quarter 2-2023]]+Table10093[[#This Row],[خاص Private الربع الثاني عام2023م Quarter 2-2023]]</f>
        <v>2</v>
      </c>
      <c r="BQ74" s="165">
        <v>0</v>
      </c>
      <c r="BR74" s="166">
        <v>2</v>
      </c>
      <c r="BS74" s="167">
        <f>Table10093[[#This Row],[خاص Private الربع الثالث عام2023م Quarter 3-2023]]+Table10093[[#This Row],[عام Public الربع الثالث عام2023م Quarter 3-2023]]</f>
        <v>2</v>
      </c>
      <c r="BT74" s="165">
        <v>0</v>
      </c>
      <c r="BU74" s="166">
        <v>2</v>
      </c>
      <c r="BV74" s="167">
        <f>Table10093[[#This Row],[خاص Private لربع الرابع عام2023م Quarter 4-2023]]+Table10093[[#This Row],[عام Public الربع الرابع عام2023م Quarter 4-2023]]</f>
        <v>2</v>
      </c>
      <c r="BW74" s="167">
        <v>0</v>
      </c>
      <c r="BX74" s="167">
        <v>2</v>
      </c>
      <c r="BY74" s="167">
        <f>Table10093[[#This Row],[عام Public الربع الأول عام2024م Quarter 1-2024]]+Table10093[[#This Row],[خاص Private الربع الأول عام2024م Quarter 1-2024]]</f>
        <v>2</v>
      </c>
      <c r="BZ74" s="167">
        <v>0</v>
      </c>
      <c r="CA74" s="167">
        <v>2</v>
      </c>
      <c r="CB74" s="167">
        <f>Table10093[[#This Row],[عام Public الربع الثاني عام2024م Quarter 2-2024]]+Table10093[[#This Row],[خاص Private الربع الثاني عام2024م Quarter 2-2024]]</f>
        <v>2</v>
      </c>
      <c r="CC74" s="167">
        <v>0</v>
      </c>
      <c r="CD74" s="167">
        <v>2</v>
      </c>
      <c r="CE74" s="167">
        <f>Table10093[[#This Row],[خاص Private الربع الثالث عام2024م Quarter 3-2024]]+Table10093[[#This Row],[عام Public الربع الثالث عام2024م Quarter 3-2024]]</f>
        <v>2</v>
      </c>
    </row>
    <row r="75" spans="1:83" ht="49" customHeight="1" thickBot="1">
      <c r="A75" s="186">
        <v>64</v>
      </c>
      <c r="B75" s="168" t="s">
        <v>160</v>
      </c>
      <c r="C75" s="169">
        <v>1</v>
      </c>
      <c r="D75" s="169">
        <v>0</v>
      </c>
      <c r="E75" s="169">
        <v>1</v>
      </c>
      <c r="F75" s="169">
        <v>1</v>
      </c>
      <c r="G75" s="169">
        <v>1</v>
      </c>
      <c r="H75" s="169">
        <v>2</v>
      </c>
      <c r="I75" s="169">
        <v>1</v>
      </c>
      <c r="J75" s="169">
        <v>1</v>
      </c>
      <c r="K75" s="169">
        <v>2</v>
      </c>
      <c r="L75" s="169">
        <v>1</v>
      </c>
      <c r="M75" s="170">
        <v>1</v>
      </c>
      <c r="N75" s="169">
        <v>2</v>
      </c>
      <c r="O75" s="169">
        <v>1</v>
      </c>
      <c r="P75" s="170">
        <v>1</v>
      </c>
      <c r="Q75" s="171">
        <v>2</v>
      </c>
      <c r="R75" s="169">
        <v>1</v>
      </c>
      <c r="S75" s="170">
        <v>1</v>
      </c>
      <c r="T75" s="171">
        <v>2</v>
      </c>
      <c r="U75" s="169">
        <v>1</v>
      </c>
      <c r="V75" s="170">
        <v>1</v>
      </c>
      <c r="W75" s="167">
        <f>V75+U75</f>
        <v>2</v>
      </c>
      <c r="X75" s="169">
        <v>1</v>
      </c>
      <c r="Y75" s="170">
        <v>1</v>
      </c>
      <c r="Z75" s="167">
        <f>Y75+X75</f>
        <v>2</v>
      </c>
      <c r="AA75" s="165">
        <v>1</v>
      </c>
      <c r="AB75" s="166">
        <v>1</v>
      </c>
      <c r="AC75" s="167">
        <f>AB75+AA75</f>
        <v>2</v>
      </c>
      <c r="AD75" s="165">
        <v>1</v>
      </c>
      <c r="AE75" s="166">
        <v>1</v>
      </c>
      <c r="AF75" s="167">
        <f>AE75+AD75</f>
        <v>2</v>
      </c>
      <c r="AG75" s="165">
        <v>1</v>
      </c>
      <c r="AH75" s="166">
        <v>2</v>
      </c>
      <c r="AI75" s="167">
        <f>AH75+AG75</f>
        <v>3</v>
      </c>
      <c r="AJ75" s="165">
        <v>1</v>
      </c>
      <c r="AK75" s="166">
        <v>2</v>
      </c>
      <c r="AL75" s="167">
        <f>AK75+AJ75</f>
        <v>3</v>
      </c>
      <c r="AM75" s="165">
        <v>1</v>
      </c>
      <c r="AN75" s="166">
        <v>1</v>
      </c>
      <c r="AO75" s="167">
        <f>AN75+AM75</f>
        <v>2</v>
      </c>
      <c r="AP75" s="165">
        <v>1</v>
      </c>
      <c r="AQ75" s="166">
        <v>1</v>
      </c>
      <c r="AR75" s="167">
        <f>AQ75+AP75</f>
        <v>2</v>
      </c>
      <c r="AS75" s="165">
        <v>1</v>
      </c>
      <c r="AT75" s="166">
        <v>1</v>
      </c>
      <c r="AU75" s="167">
        <f>AT75+AS75</f>
        <v>2</v>
      </c>
      <c r="AV75" s="165">
        <v>1</v>
      </c>
      <c r="AW75" s="166">
        <v>1</v>
      </c>
      <c r="AX75" s="167">
        <f>AW75+AV75</f>
        <v>2</v>
      </c>
      <c r="AY75" s="165">
        <v>1</v>
      </c>
      <c r="AZ75" s="167">
        <v>1</v>
      </c>
      <c r="BA75" s="167">
        <f>AZ75+AY75</f>
        <v>2</v>
      </c>
      <c r="BB75" s="177">
        <v>1</v>
      </c>
      <c r="BC75" s="170">
        <v>1</v>
      </c>
      <c r="BD75" s="167">
        <f>BC75+BB75</f>
        <v>2</v>
      </c>
      <c r="BE75" s="177">
        <v>1</v>
      </c>
      <c r="BF75" s="170">
        <v>1</v>
      </c>
      <c r="BG75" s="167">
        <f>BF75+BE75</f>
        <v>2</v>
      </c>
      <c r="BH75" s="167">
        <v>1</v>
      </c>
      <c r="BI75" s="167">
        <v>1</v>
      </c>
      <c r="BJ75" s="167">
        <f>BI75+BH75</f>
        <v>2</v>
      </c>
      <c r="BK75" s="165">
        <v>1</v>
      </c>
      <c r="BL75" s="166">
        <v>1</v>
      </c>
      <c r="BM75" s="167">
        <f>BL75+BK75</f>
        <v>2</v>
      </c>
      <c r="BN75" s="165">
        <v>1</v>
      </c>
      <c r="BO75" s="166">
        <v>1</v>
      </c>
      <c r="BP75" s="167">
        <f>Table10093[[#This Row],[عام Public الربع الثاني عام2023م Quarter 2-2023]]+Table10093[[#This Row],[خاص Private الربع الثاني عام2023م Quarter 2-2023]]</f>
        <v>2</v>
      </c>
      <c r="BQ75" s="165">
        <v>1</v>
      </c>
      <c r="BR75" s="166">
        <v>1</v>
      </c>
      <c r="BS75" s="167">
        <f>Table10093[[#This Row],[خاص Private الربع الثالث عام2023م Quarter 3-2023]]+Table10093[[#This Row],[عام Public الربع الثالث عام2023م Quarter 3-2023]]</f>
        <v>2</v>
      </c>
      <c r="BT75" s="165">
        <v>1</v>
      </c>
      <c r="BU75" s="166">
        <v>1</v>
      </c>
      <c r="BV75" s="167">
        <f>Table10093[[#This Row],[خاص Private لربع الرابع عام2023م Quarter 4-2023]]+Table10093[[#This Row],[عام Public الربع الرابع عام2023م Quarter 4-2023]]</f>
        <v>2</v>
      </c>
      <c r="BW75" s="167">
        <v>1</v>
      </c>
      <c r="BX75" s="167">
        <v>1</v>
      </c>
      <c r="BY75" s="167">
        <f>Table10093[[#This Row],[عام Public الربع الأول عام2024م Quarter 1-2024]]+Table10093[[#This Row],[خاص Private الربع الأول عام2024م Quarter 1-2024]]</f>
        <v>2</v>
      </c>
      <c r="BZ75" s="167">
        <v>1</v>
      </c>
      <c r="CA75" s="167">
        <v>1</v>
      </c>
      <c r="CB75" s="167">
        <f>Table10093[[#This Row],[عام Public الربع الثاني عام2024م Quarter 2-2024]]+Table10093[[#This Row],[خاص Private الربع الثاني عام2024م Quarter 2-2024]]</f>
        <v>2</v>
      </c>
      <c r="CC75" s="167">
        <v>1</v>
      </c>
      <c r="CD75" s="167">
        <v>1</v>
      </c>
      <c r="CE75" s="167">
        <f>Table10093[[#This Row],[خاص Private الربع الثالث عام2024م Quarter 3-2024]]+Table10093[[#This Row],[عام Public الربع الثالث عام2024م Quarter 3-2024]]</f>
        <v>2</v>
      </c>
    </row>
    <row r="76" spans="1:83" ht="49" customHeight="1" thickBot="1">
      <c r="A76" s="186">
        <v>65</v>
      </c>
      <c r="B76" s="168" t="s">
        <v>121</v>
      </c>
      <c r="C76" s="169">
        <v>3</v>
      </c>
      <c r="D76" s="169">
        <v>0</v>
      </c>
      <c r="E76" s="169">
        <v>3</v>
      </c>
      <c r="F76" s="169">
        <v>3</v>
      </c>
      <c r="G76" s="169">
        <v>1</v>
      </c>
      <c r="H76" s="169">
        <v>4</v>
      </c>
      <c r="I76" s="169">
        <v>3</v>
      </c>
      <c r="J76" s="169">
        <v>1</v>
      </c>
      <c r="K76" s="169">
        <v>4</v>
      </c>
      <c r="L76" s="169">
        <v>2</v>
      </c>
      <c r="M76" s="170">
        <v>1</v>
      </c>
      <c r="N76" s="169">
        <v>3</v>
      </c>
      <c r="O76" s="169">
        <v>2</v>
      </c>
      <c r="P76" s="170">
        <v>0</v>
      </c>
      <c r="Q76" s="171">
        <v>2</v>
      </c>
      <c r="R76" s="169">
        <v>3</v>
      </c>
      <c r="S76" s="170">
        <v>0</v>
      </c>
      <c r="T76" s="171">
        <v>3</v>
      </c>
      <c r="U76" s="169">
        <v>3</v>
      </c>
      <c r="V76" s="170">
        <v>0</v>
      </c>
      <c r="W76" s="167">
        <f>V76+U76</f>
        <v>3</v>
      </c>
      <c r="X76" s="169">
        <v>3</v>
      </c>
      <c r="Y76" s="170">
        <v>0</v>
      </c>
      <c r="Z76" s="167">
        <f>Y76+X76</f>
        <v>3</v>
      </c>
      <c r="AA76" s="165">
        <v>3</v>
      </c>
      <c r="AB76" s="166">
        <v>0</v>
      </c>
      <c r="AC76" s="167">
        <f>AB76+AA76</f>
        <v>3</v>
      </c>
      <c r="AD76" s="165">
        <v>3</v>
      </c>
      <c r="AE76" s="166">
        <v>0</v>
      </c>
      <c r="AF76" s="167">
        <f>AE76+AD76</f>
        <v>3</v>
      </c>
      <c r="AG76" s="165">
        <v>3</v>
      </c>
      <c r="AH76" s="166">
        <v>0</v>
      </c>
      <c r="AI76" s="167">
        <f>AH76+AG76</f>
        <v>3</v>
      </c>
      <c r="AJ76" s="165">
        <v>3</v>
      </c>
      <c r="AK76" s="166">
        <v>0</v>
      </c>
      <c r="AL76" s="167">
        <f>AK76+AJ76</f>
        <v>3</v>
      </c>
      <c r="AM76" s="165">
        <v>3</v>
      </c>
      <c r="AN76" s="166">
        <v>0</v>
      </c>
      <c r="AO76" s="167">
        <f>AN76+AM76</f>
        <v>3</v>
      </c>
      <c r="AP76" s="165">
        <v>2</v>
      </c>
      <c r="AQ76" s="166">
        <v>0</v>
      </c>
      <c r="AR76" s="167">
        <f>AQ76+AP76</f>
        <v>2</v>
      </c>
      <c r="AS76" s="165">
        <v>2</v>
      </c>
      <c r="AT76" s="166">
        <v>0</v>
      </c>
      <c r="AU76" s="167">
        <f>AT76+AS76</f>
        <v>2</v>
      </c>
      <c r="AV76" s="167">
        <f>AU76+AT76</f>
        <v>2</v>
      </c>
      <c r="AW76" s="166">
        <v>0</v>
      </c>
      <c r="AX76" s="167">
        <f>AW76+AV76</f>
        <v>2</v>
      </c>
      <c r="AY76" s="167">
        <v>2</v>
      </c>
      <c r="AZ76" s="167">
        <v>0</v>
      </c>
      <c r="BA76" s="167">
        <f>AZ76+AY76</f>
        <v>2</v>
      </c>
      <c r="BB76" s="192">
        <v>2</v>
      </c>
      <c r="BC76" s="170">
        <v>0</v>
      </c>
      <c r="BD76" s="167">
        <f>BC76+BB76</f>
        <v>2</v>
      </c>
      <c r="BE76" s="192">
        <v>2</v>
      </c>
      <c r="BF76" s="170">
        <v>0</v>
      </c>
      <c r="BG76" s="167">
        <f>BF76+BE76</f>
        <v>2</v>
      </c>
      <c r="BH76" s="167">
        <v>2</v>
      </c>
      <c r="BI76" s="167">
        <v>0</v>
      </c>
      <c r="BJ76" s="167">
        <f>BI76+BH76</f>
        <v>2</v>
      </c>
      <c r="BK76" s="165">
        <v>2</v>
      </c>
      <c r="BL76" s="166">
        <v>0</v>
      </c>
      <c r="BM76" s="167">
        <f>BL76+BK76</f>
        <v>2</v>
      </c>
      <c r="BN76" s="165">
        <v>2</v>
      </c>
      <c r="BO76" s="174">
        <v>0</v>
      </c>
      <c r="BP76" s="167">
        <f>Table10093[[#This Row],[عام Public الربع الثاني عام2023م Quarter 2-2023]]+Table10093[[#This Row],[خاص Private الربع الثاني عام2023م Quarter 2-2023]]</f>
        <v>2</v>
      </c>
      <c r="BQ76" s="165">
        <v>2</v>
      </c>
      <c r="BR76" s="166">
        <v>0</v>
      </c>
      <c r="BS76" s="167">
        <f>Table10093[[#This Row],[خاص Private الربع الثالث عام2023م Quarter 3-2023]]+Table10093[[#This Row],[عام Public الربع الثالث عام2023م Quarter 3-2023]]</f>
        <v>2</v>
      </c>
      <c r="BT76" s="165">
        <v>2</v>
      </c>
      <c r="BU76" s="166">
        <v>0</v>
      </c>
      <c r="BV76" s="167">
        <f>Table10093[[#This Row],[خاص Private لربع الرابع عام2023م Quarter 4-2023]]+Table10093[[#This Row],[عام Public الربع الرابع عام2023م Quarter 4-2023]]</f>
        <v>2</v>
      </c>
      <c r="BW76" s="167">
        <v>2</v>
      </c>
      <c r="BX76" s="167">
        <v>0</v>
      </c>
      <c r="BY76" s="167">
        <f>Table10093[[#This Row],[عام Public الربع الأول عام2024م Quarter 1-2024]]+Table10093[[#This Row],[خاص Private الربع الأول عام2024م Quarter 1-2024]]</f>
        <v>2</v>
      </c>
      <c r="BZ76" s="167">
        <v>2</v>
      </c>
      <c r="CA76" s="167">
        <v>0</v>
      </c>
      <c r="CB76" s="167">
        <f>Table10093[[#This Row],[عام Public الربع الثاني عام2024م Quarter 2-2024]]+Table10093[[#This Row],[خاص Private الربع الثاني عام2024م Quarter 2-2024]]</f>
        <v>2</v>
      </c>
      <c r="CC76" s="167">
        <v>2</v>
      </c>
      <c r="CD76" s="167">
        <v>0</v>
      </c>
      <c r="CE76" s="167">
        <f>Table10093[[#This Row],[خاص Private الربع الثالث عام2024م Quarter 3-2024]]+Table10093[[#This Row],[عام Public الربع الثالث عام2024م Quarter 3-2024]]</f>
        <v>2</v>
      </c>
    </row>
    <row r="77" spans="1:83" ht="49" customHeight="1" thickBot="1">
      <c r="A77" s="186">
        <v>66</v>
      </c>
      <c r="B77" s="168" t="s">
        <v>500</v>
      </c>
      <c r="C77" s="169" t="s">
        <v>5</v>
      </c>
      <c r="D77" s="169" t="s">
        <v>5</v>
      </c>
      <c r="E77" s="169" t="s">
        <v>5</v>
      </c>
      <c r="F77" s="169" t="s">
        <v>5</v>
      </c>
      <c r="G77" s="169" t="s">
        <v>5</v>
      </c>
      <c r="H77" s="169" t="s">
        <v>5</v>
      </c>
      <c r="I77" s="169" t="s">
        <v>5</v>
      </c>
      <c r="J77" s="169" t="s">
        <v>5</v>
      </c>
      <c r="K77" s="169" t="s">
        <v>5</v>
      </c>
      <c r="L77" s="169" t="s">
        <v>5</v>
      </c>
      <c r="M77" s="180" t="s">
        <v>5</v>
      </c>
      <c r="N77" s="169" t="s">
        <v>5</v>
      </c>
      <c r="O77" s="169" t="s">
        <v>5</v>
      </c>
      <c r="P77" s="180" t="s">
        <v>5</v>
      </c>
      <c r="Q77" s="169" t="s">
        <v>5</v>
      </c>
      <c r="R77" s="169" t="s">
        <v>5</v>
      </c>
      <c r="S77" s="180" t="s">
        <v>5</v>
      </c>
      <c r="T77" s="169" t="s">
        <v>5</v>
      </c>
      <c r="U77" s="169" t="s">
        <v>5</v>
      </c>
      <c r="V77" s="180" t="s">
        <v>5</v>
      </c>
      <c r="W77" s="165" t="s">
        <v>5</v>
      </c>
      <c r="X77" s="169" t="s">
        <v>5</v>
      </c>
      <c r="Y77" s="180" t="s">
        <v>5</v>
      </c>
      <c r="Z77" s="165" t="s">
        <v>5</v>
      </c>
      <c r="AA77" s="165" t="s">
        <v>5</v>
      </c>
      <c r="AB77" s="174" t="s">
        <v>5</v>
      </c>
      <c r="AC77" s="165" t="s">
        <v>5</v>
      </c>
      <c r="AD77" s="165" t="s">
        <v>5</v>
      </c>
      <c r="AE77" s="174" t="s">
        <v>5</v>
      </c>
      <c r="AF77" s="165" t="s">
        <v>5</v>
      </c>
      <c r="AG77" s="165" t="s">
        <v>5</v>
      </c>
      <c r="AH77" s="174" t="s">
        <v>5</v>
      </c>
      <c r="AI77" s="167" t="s">
        <v>5</v>
      </c>
      <c r="AJ77" s="167" t="s">
        <v>5</v>
      </c>
      <c r="AK77" s="166" t="s">
        <v>5</v>
      </c>
      <c r="AL77" s="167" t="s">
        <v>5</v>
      </c>
      <c r="AM77" s="167" t="s">
        <v>5</v>
      </c>
      <c r="AN77" s="166" t="s">
        <v>5</v>
      </c>
      <c r="AO77" s="167" t="s">
        <v>5</v>
      </c>
      <c r="AP77" s="167" t="s">
        <v>5</v>
      </c>
      <c r="AQ77" s="166" t="s">
        <v>5</v>
      </c>
      <c r="AR77" s="167" t="s">
        <v>5</v>
      </c>
      <c r="AS77" s="167" t="s">
        <v>5</v>
      </c>
      <c r="AT77" s="166" t="s">
        <v>5</v>
      </c>
      <c r="AU77" s="167"/>
      <c r="AV77" s="167" t="s">
        <v>5</v>
      </c>
      <c r="AW77" s="166" t="s">
        <v>5</v>
      </c>
      <c r="AX77" s="167" t="s">
        <v>5</v>
      </c>
      <c r="AY77" s="167" t="s">
        <v>5</v>
      </c>
      <c r="AZ77" s="167" t="s">
        <v>5</v>
      </c>
      <c r="BA77" s="167" t="s">
        <v>5</v>
      </c>
      <c r="BB77" s="192" t="s">
        <v>5</v>
      </c>
      <c r="BC77" s="170" t="s">
        <v>5</v>
      </c>
      <c r="BD77" s="167" t="s">
        <v>5</v>
      </c>
      <c r="BE77" s="192" t="s">
        <v>5</v>
      </c>
      <c r="BF77" s="170" t="s">
        <v>5</v>
      </c>
      <c r="BG77" s="167" t="s">
        <v>5</v>
      </c>
      <c r="BH77" s="167">
        <v>0</v>
      </c>
      <c r="BI77" s="167">
        <v>1</v>
      </c>
      <c r="BJ77" s="167">
        <f>BI77+BH77</f>
        <v>1</v>
      </c>
      <c r="BK77" s="165">
        <v>0</v>
      </c>
      <c r="BL77" s="166">
        <v>1</v>
      </c>
      <c r="BM77" s="167">
        <f>BL77+BK77</f>
        <v>1</v>
      </c>
      <c r="BN77" s="165">
        <v>0</v>
      </c>
      <c r="BO77" s="166">
        <v>2</v>
      </c>
      <c r="BP77" s="167">
        <f>Table10093[[#This Row],[عام Public الربع الثاني عام2023م Quarter 2-2023]]+Table10093[[#This Row],[خاص Private الربع الثاني عام2023م Quarter 2-2023]]</f>
        <v>2</v>
      </c>
      <c r="BQ77" s="165">
        <v>0</v>
      </c>
      <c r="BR77" s="166">
        <v>2</v>
      </c>
      <c r="BS77" s="167">
        <f>Table10093[[#This Row],[خاص Private الربع الثالث عام2023م Quarter 3-2023]]+Table10093[[#This Row],[عام Public الربع الثالث عام2023م Quarter 3-2023]]</f>
        <v>2</v>
      </c>
      <c r="BT77" s="165">
        <v>0</v>
      </c>
      <c r="BU77" s="166">
        <v>2</v>
      </c>
      <c r="BV77" s="167">
        <f>Table10093[[#This Row],[خاص Private لربع الرابع عام2023م Quarter 4-2023]]+Table10093[[#This Row],[عام Public الربع الرابع عام2023م Quarter 4-2023]]</f>
        <v>2</v>
      </c>
      <c r="BW77" s="167">
        <v>0</v>
      </c>
      <c r="BX77" s="167">
        <v>2</v>
      </c>
      <c r="BY77" s="167">
        <f>Table10093[[#This Row],[عام Public الربع الأول عام2024م Quarter 1-2024]]+Table10093[[#This Row],[خاص Private الربع الأول عام2024م Quarter 1-2024]]</f>
        <v>2</v>
      </c>
      <c r="BZ77" s="167">
        <v>0</v>
      </c>
      <c r="CA77" s="167">
        <v>2</v>
      </c>
      <c r="CB77" s="167">
        <f>Table10093[[#This Row],[عام Public الربع الثاني عام2024م Quarter 2-2024]]+Table10093[[#This Row],[خاص Private الربع الثاني عام2024م Quarter 2-2024]]</f>
        <v>2</v>
      </c>
      <c r="CC77" s="167">
        <v>0</v>
      </c>
      <c r="CD77" s="167">
        <v>2</v>
      </c>
      <c r="CE77" s="167">
        <f>Table10093[[#This Row],[خاص Private الربع الثالث عام2024م Quarter 3-2024]]+Table10093[[#This Row],[عام Public الربع الثالث عام2024م Quarter 3-2024]]</f>
        <v>2</v>
      </c>
    </row>
    <row r="78" spans="1:83" ht="49" customHeight="1" thickBot="1">
      <c r="A78" s="186">
        <v>67</v>
      </c>
      <c r="B78" s="181" t="s">
        <v>77</v>
      </c>
      <c r="C78" s="233" t="s">
        <v>5</v>
      </c>
      <c r="D78" s="233" t="s">
        <v>5</v>
      </c>
      <c r="E78" s="233" t="s">
        <v>5</v>
      </c>
      <c r="F78" s="233" t="s">
        <v>5</v>
      </c>
      <c r="G78" s="233" t="s">
        <v>5</v>
      </c>
      <c r="H78" s="233" t="s">
        <v>5</v>
      </c>
      <c r="I78" s="233" t="s">
        <v>5</v>
      </c>
      <c r="J78" s="233" t="s">
        <v>5</v>
      </c>
      <c r="K78" s="233" t="s">
        <v>5</v>
      </c>
      <c r="L78" s="233" t="s">
        <v>5</v>
      </c>
      <c r="M78" s="233" t="s">
        <v>5</v>
      </c>
      <c r="N78" s="233" t="s">
        <v>5</v>
      </c>
      <c r="O78" s="233" t="s">
        <v>5</v>
      </c>
      <c r="P78" s="233" t="s">
        <v>5</v>
      </c>
      <c r="Q78" s="233" t="s">
        <v>5</v>
      </c>
      <c r="R78" s="233" t="s">
        <v>5</v>
      </c>
      <c r="S78" s="233" t="s">
        <v>5</v>
      </c>
      <c r="T78" s="233" t="s">
        <v>5</v>
      </c>
      <c r="U78" s="233" t="s">
        <v>5</v>
      </c>
      <c r="V78" s="233" t="s">
        <v>5</v>
      </c>
      <c r="W78" s="233" t="s">
        <v>5</v>
      </c>
      <c r="X78" s="233" t="s">
        <v>5</v>
      </c>
      <c r="Y78" s="233" t="s">
        <v>5</v>
      </c>
      <c r="Z78" s="233" t="s">
        <v>5</v>
      </c>
      <c r="AA78" s="233" t="s">
        <v>5</v>
      </c>
      <c r="AB78" s="233" t="s">
        <v>5</v>
      </c>
      <c r="AC78" s="233" t="s">
        <v>5</v>
      </c>
      <c r="AD78" s="233" t="s">
        <v>5</v>
      </c>
      <c r="AE78" s="233" t="s">
        <v>5</v>
      </c>
      <c r="AF78" s="233" t="s">
        <v>5</v>
      </c>
      <c r="AG78" s="233" t="s">
        <v>5</v>
      </c>
      <c r="AH78" s="233" t="s">
        <v>5</v>
      </c>
      <c r="AI78" s="233" t="s">
        <v>5</v>
      </c>
      <c r="AJ78" s="233" t="s">
        <v>5</v>
      </c>
      <c r="AK78" s="233" t="s">
        <v>5</v>
      </c>
      <c r="AL78" s="233" t="s">
        <v>5</v>
      </c>
      <c r="AM78" s="233" t="s">
        <v>5</v>
      </c>
      <c r="AN78" s="233" t="s">
        <v>5</v>
      </c>
      <c r="AO78" s="233" t="s">
        <v>5</v>
      </c>
      <c r="AP78" s="233" t="s">
        <v>5</v>
      </c>
      <c r="AQ78" s="233" t="s">
        <v>5</v>
      </c>
      <c r="AR78" s="233" t="s">
        <v>5</v>
      </c>
      <c r="AS78" s="233" t="s">
        <v>5</v>
      </c>
      <c r="AT78" s="233" t="s">
        <v>5</v>
      </c>
      <c r="AU78" s="233" t="s">
        <v>5</v>
      </c>
      <c r="AV78" s="233" t="s">
        <v>5</v>
      </c>
      <c r="AW78" s="233" t="s">
        <v>5</v>
      </c>
      <c r="AX78" s="233" t="s">
        <v>5</v>
      </c>
      <c r="AY78" s="233" t="s">
        <v>5</v>
      </c>
      <c r="AZ78" s="233" t="s">
        <v>5</v>
      </c>
      <c r="BA78" s="233" t="s">
        <v>5</v>
      </c>
      <c r="BB78" s="233" t="s">
        <v>5</v>
      </c>
      <c r="BC78" s="233" t="s">
        <v>5</v>
      </c>
      <c r="BD78" s="233" t="s">
        <v>5</v>
      </c>
      <c r="BE78" s="233" t="s">
        <v>5</v>
      </c>
      <c r="BF78" s="233" t="s">
        <v>5</v>
      </c>
      <c r="BG78" s="233" t="s">
        <v>5</v>
      </c>
      <c r="BH78" s="233" t="s">
        <v>5</v>
      </c>
      <c r="BI78" s="233" t="s">
        <v>5</v>
      </c>
      <c r="BJ78" s="233" t="s">
        <v>5</v>
      </c>
      <c r="BK78" s="233" t="s">
        <v>5</v>
      </c>
      <c r="BL78" s="233" t="s">
        <v>5</v>
      </c>
      <c r="BM78" s="233" t="s">
        <v>5</v>
      </c>
      <c r="BN78" s="169">
        <v>0</v>
      </c>
      <c r="BO78" s="171">
        <v>1</v>
      </c>
      <c r="BP78" s="233">
        <f>Table10093[[#This Row],[عام Public الربع الثاني عام2023م Quarter 2-2023]]+Table10093[[#This Row],[خاص Private الربع الثاني عام2023م Quarter 2-2023]]</f>
        <v>1</v>
      </c>
      <c r="BQ78" s="169">
        <v>0</v>
      </c>
      <c r="BR78" s="171">
        <v>2</v>
      </c>
      <c r="BS78" s="233">
        <f>Table10093[[#This Row],[خاص Private الربع الثالث عام2023م Quarter 3-2023]]+Table10093[[#This Row],[عام Public الربع الثالث عام2023م Quarter 3-2023]]</f>
        <v>2</v>
      </c>
      <c r="BT78" s="169">
        <v>0</v>
      </c>
      <c r="BU78" s="171">
        <v>2</v>
      </c>
      <c r="BV78" s="167">
        <f>Table10093[[#This Row],[خاص Private لربع الرابع عام2023م Quarter 4-2023]]+Table10093[[#This Row],[عام Public الربع الرابع عام2023م Quarter 4-2023]]</f>
        <v>2</v>
      </c>
      <c r="BW78" s="167">
        <v>0</v>
      </c>
      <c r="BX78" s="167">
        <v>2</v>
      </c>
      <c r="BY78" s="167">
        <f>Table10093[[#This Row],[عام Public الربع الأول عام2024م Quarter 1-2024]]+Table10093[[#This Row],[خاص Private الربع الأول عام2024م Quarter 1-2024]]</f>
        <v>2</v>
      </c>
      <c r="BZ78" s="167">
        <v>0</v>
      </c>
      <c r="CA78" s="167">
        <v>2</v>
      </c>
      <c r="CB78" s="167">
        <f>Table10093[[#This Row],[عام Public الربع الثاني عام2024م Quarter 2-2024]]+Table10093[[#This Row],[خاص Private الربع الثاني عام2024م Quarter 2-2024]]</f>
        <v>2</v>
      </c>
      <c r="CC78" s="167">
        <v>0</v>
      </c>
      <c r="CD78" s="167">
        <v>2</v>
      </c>
      <c r="CE78" s="167">
        <f>Table10093[[#This Row],[خاص Private الربع الثالث عام2024م Quarter 3-2024]]+Table10093[[#This Row],[عام Public الربع الثالث عام2024م Quarter 3-2024]]</f>
        <v>2</v>
      </c>
    </row>
    <row r="79" spans="1:83" ht="49" customHeight="1" thickBot="1">
      <c r="A79" s="186">
        <v>68</v>
      </c>
      <c r="B79" s="308" t="s">
        <v>128</v>
      </c>
      <c r="C79" s="171" t="s">
        <v>5</v>
      </c>
      <c r="D79" s="171" t="s">
        <v>5</v>
      </c>
      <c r="E79" s="171" t="s">
        <v>5</v>
      </c>
      <c r="F79" s="171" t="s">
        <v>5</v>
      </c>
      <c r="G79" s="171" t="s">
        <v>5</v>
      </c>
      <c r="H79" s="171" t="s">
        <v>5</v>
      </c>
      <c r="I79" s="171" t="s">
        <v>5</v>
      </c>
      <c r="J79" s="171" t="s">
        <v>5</v>
      </c>
      <c r="K79" s="171" t="s">
        <v>5</v>
      </c>
      <c r="L79" s="171" t="s">
        <v>5</v>
      </c>
      <c r="M79" s="171" t="s">
        <v>5</v>
      </c>
      <c r="N79" s="171" t="s">
        <v>5</v>
      </c>
      <c r="O79" s="171" t="s">
        <v>5</v>
      </c>
      <c r="P79" s="171" t="s">
        <v>5</v>
      </c>
      <c r="Q79" s="171" t="s">
        <v>5</v>
      </c>
      <c r="R79" s="171" t="s">
        <v>5</v>
      </c>
      <c r="S79" s="171" t="s">
        <v>5</v>
      </c>
      <c r="T79" s="171" t="s">
        <v>5</v>
      </c>
      <c r="U79" s="171" t="s">
        <v>5</v>
      </c>
      <c r="V79" s="171" t="s">
        <v>5</v>
      </c>
      <c r="W79" s="171" t="s">
        <v>5</v>
      </c>
      <c r="X79" s="171" t="s">
        <v>5</v>
      </c>
      <c r="Y79" s="171" t="s">
        <v>5</v>
      </c>
      <c r="Z79" s="171" t="s">
        <v>5</v>
      </c>
      <c r="AA79" s="171" t="s">
        <v>5</v>
      </c>
      <c r="AB79" s="171" t="s">
        <v>5</v>
      </c>
      <c r="AC79" s="171" t="s">
        <v>5</v>
      </c>
      <c r="AD79" s="171" t="s">
        <v>5</v>
      </c>
      <c r="AE79" s="171" t="s">
        <v>5</v>
      </c>
      <c r="AF79" s="171" t="s">
        <v>5</v>
      </c>
      <c r="AG79" s="171" t="s">
        <v>5</v>
      </c>
      <c r="AH79" s="171" t="s">
        <v>5</v>
      </c>
      <c r="AI79" s="171" t="s">
        <v>5</v>
      </c>
      <c r="AJ79" s="171" t="s">
        <v>5</v>
      </c>
      <c r="AK79" s="171" t="s">
        <v>5</v>
      </c>
      <c r="AL79" s="171" t="s">
        <v>5</v>
      </c>
      <c r="AM79" s="171" t="s">
        <v>5</v>
      </c>
      <c r="AN79" s="171" t="s">
        <v>5</v>
      </c>
      <c r="AO79" s="171" t="s">
        <v>5</v>
      </c>
      <c r="AP79" s="171" t="s">
        <v>5</v>
      </c>
      <c r="AQ79" s="171" t="s">
        <v>5</v>
      </c>
      <c r="AR79" s="171" t="s">
        <v>5</v>
      </c>
      <c r="AS79" s="171" t="s">
        <v>5</v>
      </c>
      <c r="AT79" s="171" t="s">
        <v>5</v>
      </c>
      <c r="AU79" s="171" t="s">
        <v>5</v>
      </c>
      <c r="AV79" s="171" t="s">
        <v>5</v>
      </c>
      <c r="AW79" s="171" t="s">
        <v>5</v>
      </c>
      <c r="AX79" s="171" t="s">
        <v>5</v>
      </c>
      <c r="AY79" s="171" t="s">
        <v>5</v>
      </c>
      <c r="AZ79" s="171" t="s">
        <v>5</v>
      </c>
      <c r="BA79" s="171" t="s">
        <v>5</v>
      </c>
      <c r="BB79" s="171">
        <v>0</v>
      </c>
      <c r="BC79" s="171">
        <v>1</v>
      </c>
      <c r="BD79" s="171">
        <f>BC79+BB79</f>
        <v>1</v>
      </c>
      <c r="BE79" s="171">
        <v>0</v>
      </c>
      <c r="BF79" s="171">
        <v>1</v>
      </c>
      <c r="BG79" s="171">
        <f>BF79+BE79</f>
        <v>1</v>
      </c>
      <c r="BH79" s="171">
        <v>0</v>
      </c>
      <c r="BI79" s="171">
        <v>1</v>
      </c>
      <c r="BJ79" s="171">
        <f>BI79+BH79</f>
        <v>1</v>
      </c>
      <c r="BK79" s="169">
        <v>0</v>
      </c>
      <c r="BL79" s="171">
        <v>1</v>
      </c>
      <c r="BM79" s="171">
        <f>BL79+BK79</f>
        <v>1</v>
      </c>
      <c r="BN79" s="169">
        <v>0</v>
      </c>
      <c r="BO79" s="171">
        <v>1</v>
      </c>
      <c r="BP79" s="171">
        <f>Table10093[[#This Row],[عام Public الربع الثاني عام2023م Quarter 2-2023]]+Table10093[[#This Row],[خاص Private الربع الثاني عام2023م Quarter 2-2023]]</f>
        <v>1</v>
      </c>
      <c r="BQ79" s="169">
        <v>0</v>
      </c>
      <c r="BR79" s="171">
        <v>1</v>
      </c>
      <c r="BS79" s="171">
        <f>Table10093[[#This Row],[خاص Private الربع الثالث عام2023م Quarter 3-2023]]+Table10093[[#This Row],[عام Public الربع الثالث عام2023م Quarter 3-2023]]</f>
        <v>1</v>
      </c>
      <c r="BT79" s="169">
        <v>0</v>
      </c>
      <c r="BU79" s="171">
        <v>1</v>
      </c>
      <c r="BV79" s="167">
        <f>Table10093[[#This Row],[خاص Private لربع الرابع عام2023م Quarter 4-2023]]+Table10093[[#This Row],[عام Public الربع الرابع عام2023م Quarter 4-2023]]</f>
        <v>1</v>
      </c>
      <c r="BW79" s="167">
        <v>0</v>
      </c>
      <c r="BX79" s="167">
        <v>2</v>
      </c>
      <c r="BY79" s="167">
        <f>Table10093[[#This Row],[عام Public الربع الأول عام2024م Quarter 1-2024]]+Table10093[[#This Row],[خاص Private الربع الأول عام2024م Quarter 1-2024]]</f>
        <v>2</v>
      </c>
      <c r="BZ79" s="167">
        <v>0</v>
      </c>
      <c r="CA79" s="167">
        <v>2</v>
      </c>
      <c r="CB79" s="167">
        <f>Table10093[[#This Row],[عام Public الربع الثاني عام2024م Quarter 2-2024]]+Table10093[[#This Row],[خاص Private الربع الثاني عام2024م Quarter 2-2024]]</f>
        <v>2</v>
      </c>
      <c r="CC79" s="167">
        <v>0</v>
      </c>
      <c r="CD79" s="167">
        <v>2</v>
      </c>
      <c r="CE79" s="167">
        <f>Table10093[[#This Row],[خاص Private الربع الثالث عام2024م Quarter 3-2024]]+Table10093[[#This Row],[عام Public الربع الثالث عام2024م Quarter 3-2024]]</f>
        <v>2</v>
      </c>
    </row>
    <row r="80" spans="1:83" ht="49" customHeight="1" thickBot="1">
      <c r="A80" s="186">
        <v>69</v>
      </c>
      <c r="B80" s="308" t="s">
        <v>648</v>
      </c>
      <c r="C80" s="171" t="s">
        <v>5</v>
      </c>
      <c r="D80" s="171" t="s">
        <v>5</v>
      </c>
      <c r="E80" s="171" t="s">
        <v>5</v>
      </c>
      <c r="F80" s="171" t="s">
        <v>5</v>
      </c>
      <c r="G80" s="171" t="s">
        <v>5</v>
      </c>
      <c r="H80" s="171" t="s">
        <v>5</v>
      </c>
      <c r="I80" s="171" t="s">
        <v>5</v>
      </c>
      <c r="J80" s="171" t="s">
        <v>5</v>
      </c>
      <c r="K80" s="171" t="s">
        <v>5</v>
      </c>
      <c r="L80" s="171" t="s">
        <v>5</v>
      </c>
      <c r="M80" s="171" t="s">
        <v>5</v>
      </c>
      <c r="N80" s="171" t="s">
        <v>5</v>
      </c>
      <c r="O80" s="171" t="s">
        <v>5</v>
      </c>
      <c r="P80" s="171" t="s">
        <v>5</v>
      </c>
      <c r="Q80" s="171" t="s">
        <v>5</v>
      </c>
      <c r="R80" s="171" t="s">
        <v>5</v>
      </c>
      <c r="S80" s="171" t="s">
        <v>5</v>
      </c>
      <c r="T80" s="171" t="s">
        <v>5</v>
      </c>
      <c r="U80" s="171" t="s">
        <v>5</v>
      </c>
      <c r="V80" s="171" t="s">
        <v>5</v>
      </c>
      <c r="W80" s="171" t="s">
        <v>5</v>
      </c>
      <c r="X80" s="171" t="s">
        <v>5</v>
      </c>
      <c r="Y80" s="171" t="s">
        <v>5</v>
      </c>
      <c r="Z80" s="171" t="s">
        <v>5</v>
      </c>
      <c r="AA80" s="171" t="s">
        <v>5</v>
      </c>
      <c r="AB80" s="171" t="s">
        <v>5</v>
      </c>
      <c r="AC80" s="171" t="s">
        <v>5</v>
      </c>
      <c r="AD80" s="171" t="s">
        <v>5</v>
      </c>
      <c r="AE80" s="171" t="s">
        <v>5</v>
      </c>
      <c r="AF80" s="171" t="s">
        <v>5</v>
      </c>
      <c r="AG80" s="171" t="s">
        <v>5</v>
      </c>
      <c r="AH80" s="171" t="s">
        <v>5</v>
      </c>
      <c r="AI80" s="171" t="s">
        <v>5</v>
      </c>
      <c r="AJ80" s="171" t="s">
        <v>5</v>
      </c>
      <c r="AK80" s="171" t="s">
        <v>5</v>
      </c>
      <c r="AL80" s="171" t="s">
        <v>5</v>
      </c>
      <c r="AM80" s="171" t="s">
        <v>5</v>
      </c>
      <c r="AN80" s="171" t="s">
        <v>5</v>
      </c>
      <c r="AO80" s="171" t="s">
        <v>5</v>
      </c>
      <c r="AP80" s="171" t="s">
        <v>5</v>
      </c>
      <c r="AQ80" s="171" t="s">
        <v>5</v>
      </c>
      <c r="AR80" s="171" t="s">
        <v>5</v>
      </c>
      <c r="AS80" s="171" t="s">
        <v>5</v>
      </c>
      <c r="AT80" s="171" t="s">
        <v>5</v>
      </c>
      <c r="AU80" s="171" t="s">
        <v>5</v>
      </c>
      <c r="AV80" s="171" t="s">
        <v>5</v>
      </c>
      <c r="AW80" s="171" t="s">
        <v>5</v>
      </c>
      <c r="AX80" s="171" t="s">
        <v>5</v>
      </c>
      <c r="AY80" s="171" t="s">
        <v>5</v>
      </c>
      <c r="AZ80" s="171" t="s">
        <v>5</v>
      </c>
      <c r="BA80" s="171" t="s">
        <v>5</v>
      </c>
      <c r="BB80" s="171" t="s">
        <v>5</v>
      </c>
      <c r="BC80" s="171" t="s">
        <v>5</v>
      </c>
      <c r="BD80" s="171" t="s">
        <v>5</v>
      </c>
      <c r="BE80" s="171" t="s">
        <v>5</v>
      </c>
      <c r="BF80" s="171" t="s">
        <v>5</v>
      </c>
      <c r="BG80" s="171" t="s">
        <v>5</v>
      </c>
      <c r="BH80" s="171" t="s">
        <v>5</v>
      </c>
      <c r="BI80" s="171" t="s">
        <v>5</v>
      </c>
      <c r="BJ80" s="171" t="s">
        <v>5</v>
      </c>
      <c r="BK80" s="171" t="s">
        <v>5</v>
      </c>
      <c r="BL80" s="171" t="s">
        <v>5</v>
      </c>
      <c r="BM80" s="171" t="s">
        <v>5</v>
      </c>
      <c r="BN80" s="171" t="s">
        <v>5</v>
      </c>
      <c r="BO80" s="171" t="s">
        <v>5</v>
      </c>
      <c r="BP80" s="171" t="s">
        <v>5</v>
      </c>
      <c r="BQ80" s="171" t="s">
        <v>5</v>
      </c>
      <c r="BR80" s="171" t="s">
        <v>5</v>
      </c>
      <c r="BS80" s="171" t="s">
        <v>5</v>
      </c>
      <c r="BT80" s="171" t="s">
        <v>5</v>
      </c>
      <c r="BU80" s="171" t="s">
        <v>5</v>
      </c>
      <c r="BV80" s="167" t="s">
        <v>5</v>
      </c>
      <c r="BW80" s="167">
        <v>0</v>
      </c>
      <c r="BX80" s="167">
        <v>2</v>
      </c>
      <c r="BY80" s="167">
        <f>Table10093[[#This Row],[عام Public الربع الأول عام2024م Quarter 1-2024]]+Table10093[[#This Row],[خاص Private الربع الأول عام2024م Quarter 1-2024]]</f>
        <v>2</v>
      </c>
      <c r="BZ80" s="167">
        <v>0</v>
      </c>
      <c r="CA80" s="167">
        <v>2</v>
      </c>
      <c r="CB80" s="167">
        <f>Table10093[[#This Row],[عام Public الربع الثاني عام2024م Quarter 2-2024]]+Table10093[[#This Row],[خاص Private الربع الثاني عام2024م Quarter 2-2024]]</f>
        <v>2</v>
      </c>
      <c r="CC80" s="167">
        <v>0</v>
      </c>
      <c r="CD80" s="167">
        <v>2</v>
      </c>
      <c r="CE80" s="167">
        <f>Table10093[[#This Row],[خاص Private الربع الثالث عام2024م Quarter 3-2024]]+Table10093[[#This Row],[عام Public الربع الثالث عام2024م Quarter 3-2024]]</f>
        <v>2</v>
      </c>
    </row>
    <row r="81" spans="1:83" ht="49" customHeight="1" thickBot="1">
      <c r="A81" s="186">
        <v>70</v>
      </c>
      <c r="B81" s="168" t="s">
        <v>165</v>
      </c>
      <c r="C81" s="171" t="s">
        <v>5</v>
      </c>
      <c r="D81" s="171" t="s">
        <v>5</v>
      </c>
      <c r="E81" s="171" t="s">
        <v>5</v>
      </c>
      <c r="F81" s="171" t="s">
        <v>5</v>
      </c>
      <c r="G81" s="171" t="s">
        <v>5</v>
      </c>
      <c r="H81" s="171" t="s">
        <v>5</v>
      </c>
      <c r="I81" s="171" t="s">
        <v>5</v>
      </c>
      <c r="J81" s="171" t="s">
        <v>5</v>
      </c>
      <c r="K81" s="171" t="s">
        <v>5</v>
      </c>
      <c r="L81" s="171" t="s">
        <v>5</v>
      </c>
      <c r="M81" s="170" t="s">
        <v>5</v>
      </c>
      <c r="N81" s="171" t="s">
        <v>5</v>
      </c>
      <c r="O81" s="171" t="s">
        <v>5</v>
      </c>
      <c r="P81" s="170" t="s">
        <v>5</v>
      </c>
      <c r="Q81" s="171" t="s">
        <v>5</v>
      </c>
      <c r="R81" s="171" t="s">
        <v>5</v>
      </c>
      <c r="S81" s="170" t="s">
        <v>5</v>
      </c>
      <c r="T81" s="171" t="s">
        <v>5</v>
      </c>
      <c r="U81" s="171" t="s">
        <v>5</v>
      </c>
      <c r="V81" s="170" t="s">
        <v>5</v>
      </c>
      <c r="W81" s="167" t="s">
        <v>5</v>
      </c>
      <c r="X81" s="171" t="s">
        <v>5</v>
      </c>
      <c r="Y81" s="170" t="s">
        <v>5</v>
      </c>
      <c r="Z81" s="167" t="s">
        <v>5</v>
      </c>
      <c r="AA81" s="167" t="s">
        <v>5</v>
      </c>
      <c r="AB81" s="166" t="s">
        <v>5</v>
      </c>
      <c r="AC81" s="167" t="s">
        <v>5</v>
      </c>
      <c r="AD81" s="167" t="s">
        <v>5</v>
      </c>
      <c r="AE81" s="166" t="s">
        <v>5</v>
      </c>
      <c r="AF81" s="167" t="s">
        <v>5</v>
      </c>
      <c r="AG81" s="167" t="s">
        <v>5</v>
      </c>
      <c r="AH81" s="166" t="s">
        <v>5</v>
      </c>
      <c r="AI81" s="167" t="s">
        <v>5</v>
      </c>
      <c r="AJ81" s="167" t="s">
        <v>5</v>
      </c>
      <c r="AK81" s="166" t="s">
        <v>5</v>
      </c>
      <c r="AL81" s="167" t="s">
        <v>5</v>
      </c>
      <c r="AM81" s="167" t="s">
        <v>5</v>
      </c>
      <c r="AN81" s="166" t="s">
        <v>5</v>
      </c>
      <c r="AO81" s="167" t="s">
        <v>5</v>
      </c>
      <c r="AP81" s="167" t="s">
        <v>5</v>
      </c>
      <c r="AQ81" s="166" t="s">
        <v>5</v>
      </c>
      <c r="AR81" s="167" t="s">
        <v>5</v>
      </c>
      <c r="AS81" s="167" t="s">
        <v>5</v>
      </c>
      <c r="AT81" s="166" t="s">
        <v>5</v>
      </c>
      <c r="AU81" s="167" t="s">
        <v>5</v>
      </c>
      <c r="AV81" s="167" t="s">
        <v>5</v>
      </c>
      <c r="AW81" s="166" t="s">
        <v>5</v>
      </c>
      <c r="AX81" s="167" t="s">
        <v>5</v>
      </c>
      <c r="AY81" s="167" t="s">
        <v>5</v>
      </c>
      <c r="AZ81" s="167" t="s">
        <v>5</v>
      </c>
      <c r="BA81" s="167" t="s">
        <v>5</v>
      </c>
      <c r="BB81" s="167" t="s">
        <v>5</v>
      </c>
      <c r="BC81" s="166" t="s">
        <v>5</v>
      </c>
      <c r="BD81" s="167" t="s">
        <v>5</v>
      </c>
      <c r="BE81" s="167">
        <v>0</v>
      </c>
      <c r="BF81" s="166">
        <v>1</v>
      </c>
      <c r="BG81" s="167">
        <f>BF81+BE81</f>
        <v>1</v>
      </c>
      <c r="BH81" s="167">
        <v>0</v>
      </c>
      <c r="BI81" s="167">
        <v>1</v>
      </c>
      <c r="BJ81" s="167">
        <f>BI81+BH81</f>
        <v>1</v>
      </c>
      <c r="BK81" s="165">
        <v>0</v>
      </c>
      <c r="BL81" s="166">
        <v>1</v>
      </c>
      <c r="BM81" s="167">
        <f>BL81+BK81</f>
        <v>1</v>
      </c>
      <c r="BN81" s="165">
        <v>0</v>
      </c>
      <c r="BO81" s="166">
        <v>1</v>
      </c>
      <c r="BP81" s="167">
        <f>Table10093[[#This Row],[عام Public الربع الثاني عام2023م Quarter 2-2023]]+Table10093[[#This Row],[خاص Private الربع الثاني عام2023م Quarter 2-2023]]</f>
        <v>1</v>
      </c>
      <c r="BQ81" s="165">
        <v>0</v>
      </c>
      <c r="BR81" s="166">
        <v>1</v>
      </c>
      <c r="BS81" s="167">
        <f>Table10093[[#This Row],[خاص Private الربع الثالث عام2023م Quarter 3-2023]]+Table10093[[#This Row],[عام Public الربع الثالث عام2023م Quarter 3-2023]]</f>
        <v>1</v>
      </c>
      <c r="BT81" s="165">
        <v>0</v>
      </c>
      <c r="BU81" s="166">
        <v>1</v>
      </c>
      <c r="BV81" s="167">
        <f>Table10093[[#This Row],[خاص Private لربع الرابع عام2023م Quarter 4-2023]]+Table10093[[#This Row],[عام Public الربع الرابع عام2023م Quarter 4-2023]]</f>
        <v>1</v>
      </c>
      <c r="BW81" s="167">
        <v>0</v>
      </c>
      <c r="BX81" s="167">
        <v>1</v>
      </c>
      <c r="BY81" s="167">
        <f>Table10093[[#This Row],[عام Public الربع الأول عام2024م Quarter 1-2024]]+Table10093[[#This Row],[خاص Private الربع الأول عام2024م Quarter 1-2024]]</f>
        <v>1</v>
      </c>
      <c r="BZ81" s="167">
        <v>0</v>
      </c>
      <c r="CA81" s="167">
        <v>1</v>
      </c>
      <c r="CB81" s="167">
        <f>Table10093[[#This Row],[عام Public الربع الثاني عام2024م Quarter 2-2024]]+Table10093[[#This Row],[خاص Private الربع الثاني عام2024م Quarter 2-2024]]</f>
        <v>1</v>
      </c>
      <c r="CC81" s="167">
        <v>0</v>
      </c>
      <c r="CD81" s="167">
        <v>2</v>
      </c>
      <c r="CE81" s="167">
        <f>Table10093[[#This Row],[خاص Private الربع الثالث عام2024م Quarter 3-2024]]+Table10093[[#This Row],[عام Public الربع الثالث عام2024م Quarter 3-2024]]</f>
        <v>2</v>
      </c>
    </row>
    <row r="82" spans="1:83" ht="49" customHeight="1" thickBot="1">
      <c r="A82" s="186">
        <v>71</v>
      </c>
      <c r="B82" s="168" t="s">
        <v>579</v>
      </c>
      <c r="C82" s="233" t="s">
        <v>5</v>
      </c>
      <c r="D82" s="233" t="s">
        <v>5</v>
      </c>
      <c r="E82" s="233" t="s">
        <v>5</v>
      </c>
      <c r="F82" s="233" t="s">
        <v>5</v>
      </c>
      <c r="G82" s="233" t="s">
        <v>5</v>
      </c>
      <c r="H82" s="233" t="s">
        <v>5</v>
      </c>
      <c r="I82" s="233" t="s">
        <v>5</v>
      </c>
      <c r="J82" s="233" t="s">
        <v>5</v>
      </c>
      <c r="K82" s="233" t="s">
        <v>5</v>
      </c>
      <c r="L82" s="233" t="s">
        <v>5</v>
      </c>
      <c r="M82" s="352" t="s">
        <v>5</v>
      </c>
      <c r="N82" s="233" t="s">
        <v>5</v>
      </c>
      <c r="O82" s="233" t="s">
        <v>5</v>
      </c>
      <c r="P82" s="352" t="s">
        <v>5</v>
      </c>
      <c r="Q82" s="233" t="s">
        <v>5</v>
      </c>
      <c r="R82" s="233" t="s">
        <v>5</v>
      </c>
      <c r="S82" s="352" t="s">
        <v>5</v>
      </c>
      <c r="T82" s="233" t="s">
        <v>5</v>
      </c>
      <c r="U82" s="233" t="s">
        <v>5</v>
      </c>
      <c r="V82" s="352" t="s">
        <v>5</v>
      </c>
      <c r="W82" s="208" t="s">
        <v>5</v>
      </c>
      <c r="X82" s="233" t="s">
        <v>5</v>
      </c>
      <c r="Y82" s="352" t="s">
        <v>5</v>
      </c>
      <c r="Z82" s="208" t="s">
        <v>5</v>
      </c>
      <c r="AA82" s="208" t="s">
        <v>5</v>
      </c>
      <c r="AB82" s="227" t="s">
        <v>5</v>
      </c>
      <c r="AC82" s="208" t="s">
        <v>5</v>
      </c>
      <c r="AD82" s="208" t="s">
        <v>5</v>
      </c>
      <c r="AE82" s="227" t="s">
        <v>5</v>
      </c>
      <c r="AF82" s="208" t="s">
        <v>5</v>
      </c>
      <c r="AG82" s="208" t="s">
        <v>5</v>
      </c>
      <c r="AH82" s="227" t="s">
        <v>5</v>
      </c>
      <c r="AI82" s="208" t="s">
        <v>5</v>
      </c>
      <c r="AJ82" s="208" t="s">
        <v>5</v>
      </c>
      <c r="AK82" s="227" t="s">
        <v>5</v>
      </c>
      <c r="AL82" s="208" t="s">
        <v>5</v>
      </c>
      <c r="AM82" s="208" t="s">
        <v>5</v>
      </c>
      <c r="AN82" s="227" t="s">
        <v>5</v>
      </c>
      <c r="AO82" s="208" t="s">
        <v>5</v>
      </c>
      <c r="AP82" s="208" t="s">
        <v>5</v>
      </c>
      <c r="AQ82" s="227" t="s">
        <v>5</v>
      </c>
      <c r="AR82" s="208" t="s">
        <v>5</v>
      </c>
      <c r="AS82" s="208" t="s">
        <v>5</v>
      </c>
      <c r="AT82" s="227" t="s">
        <v>5</v>
      </c>
      <c r="AU82" s="208" t="s">
        <v>5</v>
      </c>
      <c r="AV82" s="208" t="s">
        <v>5</v>
      </c>
      <c r="AW82" s="353" t="s">
        <v>5</v>
      </c>
      <c r="AX82" s="208" t="s">
        <v>5</v>
      </c>
      <c r="AY82" s="208" t="s">
        <v>5</v>
      </c>
      <c r="AZ82" s="208" t="s">
        <v>5</v>
      </c>
      <c r="BA82" s="208" t="s">
        <v>5</v>
      </c>
      <c r="BB82" s="354" t="s">
        <v>5</v>
      </c>
      <c r="BC82" s="352" t="s">
        <v>5</v>
      </c>
      <c r="BD82" s="208" t="s">
        <v>5</v>
      </c>
      <c r="BE82" s="354" t="s">
        <v>5</v>
      </c>
      <c r="BF82" s="352" t="s">
        <v>5</v>
      </c>
      <c r="BG82" s="208" t="s">
        <v>5</v>
      </c>
      <c r="BH82" s="208" t="s">
        <v>5</v>
      </c>
      <c r="BI82" s="208" t="s">
        <v>5</v>
      </c>
      <c r="BJ82" s="208" t="s">
        <v>5</v>
      </c>
      <c r="BK82" s="208" t="s">
        <v>5</v>
      </c>
      <c r="BL82" s="227" t="s">
        <v>5</v>
      </c>
      <c r="BM82" s="208" t="s">
        <v>5</v>
      </c>
      <c r="BN82" s="165">
        <v>1</v>
      </c>
      <c r="BO82" s="166">
        <v>0</v>
      </c>
      <c r="BP82" s="208">
        <f>Table10093[[#This Row],[عام Public الربع الثاني عام2023م Quarter 2-2023]]+Table10093[[#This Row],[خاص Private الربع الثاني عام2023م Quarter 2-2023]]</f>
        <v>1</v>
      </c>
      <c r="BQ82" s="165">
        <v>1</v>
      </c>
      <c r="BR82" s="166">
        <v>0</v>
      </c>
      <c r="BS82" s="208">
        <f>Table10093[[#This Row],[خاص Private الربع الثالث عام2023م Quarter 3-2023]]+Table10093[[#This Row],[عام Public الربع الثالث عام2023م Quarter 3-2023]]</f>
        <v>1</v>
      </c>
      <c r="BT82" s="165">
        <v>1</v>
      </c>
      <c r="BU82" s="166">
        <v>0</v>
      </c>
      <c r="BV82" s="167">
        <f>Table10093[[#This Row],[خاص Private لربع الرابع عام2023م Quarter 4-2023]]+Table10093[[#This Row],[عام Public الربع الرابع عام2023م Quarter 4-2023]]</f>
        <v>1</v>
      </c>
      <c r="BW82" s="167">
        <v>1</v>
      </c>
      <c r="BX82" s="167">
        <v>0</v>
      </c>
      <c r="BY82" s="167">
        <f>Table10093[[#This Row],[عام Public الربع الأول عام2024م Quarter 1-2024]]+Table10093[[#This Row],[خاص Private الربع الأول عام2024م Quarter 1-2024]]</f>
        <v>1</v>
      </c>
      <c r="BZ82" s="167">
        <v>1</v>
      </c>
      <c r="CA82" s="167">
        <v>0</v>
      </c>
      <c r="CB82" s="167">
        <f>Table10093[[#This Row],[عام Public الربع الثاني عام2024م Quarter 2-2024]]+Table10093[[#This Row],[خاص Private الربع الثاني عام2024م Quarter 2-2024]]</f>
        <v>1</v>
      </c>
      <c r="CC82" s="167">
        <v>1</v>
      </c>
      <c r="CD82" s="167">
        <v>1</v>
      </c>
      <c r="CE82" s="167">
        <f>Table10093[[#This Row],[خاص Private الربع الثالث عام2024م Quarter 3-2024]]+Table10093[[#This Row],[عام Public الربع الثالث عام2024م Quarter 3-2024]]</f>
        <v>2</v>
      </c>
    </row>
    <row r="83" spans="1:83" ht="49" customHeight="1" thickBot="1">
      <c r="A83" s="186">
        <v>72</v>
      </c>
      <c r="B83" s="168" t="s">
        <v>140</v>
      </c>
      <c r="C83" s="169">
        <v>0</v>
      </c>
      <c r="D83" s="169">
        <v>5</v>
      </c>
      <c r="E83" s="169">
        <v>5</v>
      </c>
      <c r="F83" s="169">
        <v>0</v>
      </c>
      <c r="G83" s="169">
        <v>5</v>
      </c>
      <c r="H83" s="169">
        <v>5</v>
      </c>
      <c r="I83" s="169">
        <v>0</v>
      </c>
      <c r="J83" s="169">
        <v>4</v>
      </c>
      <c r="K83" s="169">
        <v>4</v>
      </c>
      <c r="L83" s="169">
        <v>0</v>
      </c>
      <c r="M83" s="170">
        <v>3</v>
      </c>
      <c r="N83" s="169">
        <v>3</v>
      </c>
      <c r="O83" s="169">
        <v>0</v>
      </c>
      <c r="P83" s="170">
        <v>2</v>
      </c>
      <c r="Q83" s="171">
        <v>2</v>
      </c>
      <c r="R83" s="169">
        <v>0</v>
      </c>
      <c r="S83" s="170">
        <v>2</v>
      </c>
      <c r="T83" s="171">
        <v>2</v>
      </c>
      <c r="U83" s="169">
        <v>0</v>
      </c>
      <c r="V83" s="170">
        <v>2</v>
      </c>
      <c r="W83" s="167">
        <f>V83+U83</f>
        <v>2</v>
      </c>
      <c r="X83" s="169">
        <v>0</v>
      </c>
      <c r="Y83" s="170">
        <v>2</v>
      </c>
      <c r="Z83" s="167">
        <f>Y83+X83</f>
        <v>2</v>
      </c>
      <c r="AA83" s="165">
        <v>0</v>
      </c>
      <c r="AB83" s="166">
        <v>2</v>
      </c>
      <c r="AC83" s="167">
        <f>AB83+AA83</f>
        <v>2</v>
      </c>
      <c r="AD83" s="165">
        <v>0</v>
      </c>
      <c r="AE83" s="166">
        <v>2</v>
      </c>
      <c r="AF83" s="167">
        <f>AE83+AD83</f>
        <v>2</v>
      </c>
      <c r="AG83" s="165">
        <v>0</v>
      </c>
      <c r="AH83" s="166">
        <v>2</v>
      </c>
      <c r="AI83" s="167">
        <f>AH83+AG83</f>
        <v>2</v>
      </c>
      <c r="AJ83" s="165">
        <v>0</v>
      </c>
      <c r="AK83" s="166">
        <v>2</v>
      </c>
      <c r="AL83" s="167">
        <f>AK83+AJ83</f>
        <v>2</v>
      </c>
      <c r="AM83" s="165">
        <v>0</v>
      </c>
      <c r="AN83" s="166">
        <v>2</v>
      </c>
      <c r="AO83" s="167">
        <f>AN83+AM83</f>
        <v>2</v>
      </c>
      <c r="AP83" s="165">
        <v>0</v>
      </c>
      <c r="AQ83" s="176">
        <v>2</v>
      </c>
      <c r="AR83" s="167">
        <f>AQ83+AP83</f>
        <v>2</v>
      </c>
      <c r="AS83" s="165">
        <v>0</v>
      </c>
      <c r="AT83" s="176">
        <v>1</v>
      </c>
      <c r="AU83" s="167">
        <f>AT83+AS83</f>
        <v>1</v>
      </c>
      <c r="AV83" s="165">
        <v>0</v>
      </c>
      <c r="AW83" s="166">
        <v>1</v>
      </c>
      <c r="AX83" s="167">
        <f t="shared" ref="AX83:AX89" si="34">AW83+AV83</f>
        <v>1</v>
      </c>
      <c r="AY83" s="165">
        <v>0</v>
      </c>
      <c r="AZ83" s="167">
        <v>1</v>
      </c>
      <c r="BA83" s="167">
        <f t="shared" ref="BA83:BA89" si="35">AZ83+AY83</f>
        <v>1</v>
      </c>
      <c r="BB83" s="177">
        <v>0</v>
      </c>
      <c r="BC83" s="170">
        <v>1</v>
      </c>
      <c r="BD83" s="167">
        <f t="shared" ref="BD83:BD89" si="36">BC83+BB83</f>
        <v>1</v>
      </c>
      <c r="BE83" s="177">
        <v>0</v>
      </c>
      <c r="BF83" s="170">
        <v>1</v>
      </c>
      <c r="BG83" s="167">
        <f t="shared" ref="BG83:BG89" si="37">BF83+BE83</f>
        <v>1</v>
      </c>
      <c r="BH83" s="167">
        <v>0</v>
      </c>
      <c r="BI83" s="167">
        <v>1</v>
      </c>
      <c r="BJ83" s="167">
        <f t="shared" ref="BJ83:BJ89" si="38">BI83+BH83</f>
        <v>1</v>
      </c>
      <c r="BK83" s="165">
        <v>0</v>
      </c>
      <c r="BL83" s="166">
        <v>1</v>
      </c>
      <c r="BM83" s="167">
        <f t="shared" ref="BM83:BM89" si="39">BL83+BK83</f>
        <v>1</v>
      </c>
      <c r="BN83" s="165">
        <v>0</v>
      </c>
      <c r="BO83" s="166">
        <v>1</v>
      </c>
      <c r="BP83" s="167">
        <f>Table10093[[#This Row],[عام Public الربع الثاني عام2023م Quarter 2-2023]]+Table10093[[#This Row],[خاص Private الربع الثاني عام2023م Quarter 2-2023]]</f>
        <v>1</v>
      </c>
      <c r="BQ83" s="165">
        <v>0</v>
      </c>
      <c r="BR83" s="166">
        <v>1</v>
      </c>
      <c r="BS83" s="167">
        <f>Table10093[[#This Row],[خاص Private الربع الثالث عام2023م Quarter 3-2023]]+Table10093[[#This Row],[عام Public الربع الثالث عام2023م Quarter 3-2023]]</f>
        <v>1</v>
      </c>
      <c r="BT83" s="165">
        <v>0</v>
      </c>
      <c r="BU83" s="166">
        <v>1</v>
      </c>
      <c r="BV83" s="167">
        <f>Table10093[[#This Row],[خاص Private لربع الرابع عام2023م Quarter 4-2023]]+Table10093[[#This Row],[عام Public الربع الرابع عام2023م Quarter 4-2023]]</f>
        <v>1</v>
      </c>
      <c r="BW83" s="167">
        <v>0</v>
      </c>
      <c r="BX83" s="167">
        <v>1</v>
      </c>
      <c r="BY83" s="167">
        <f>Table10093[[#This Row],[عام Public الربع الأول عام2024م Quarter 1-2024]]+Table10093[[#This Row],[خاص Private الربع الأول عام2024م Quarter 1-2024]]</f>
        <v>1</v>
      </c>
      <c r="BZ83" s="167">
        <v>0</v>
      </c>
      <c r="CA83" s="167">
        <v>1</v>
      </c>
      <c r="CB83" s="167">
        <f>Table10093[[#This Row],[عام Public الربع الثاني عام2024م Quarter 2-2024]]+Table10093[[#This Row],[خاص Private الربع الثاني عام2024م Quarter 2-2024]]</f>
        <v>1</v>
      </c>
      <c r="CC83" s="167">
        <v>0</v>
      </c>
      <c r="CD83" s="167">
        <v>1</v>
      </c>
      <c r="CE83" s="167">
        <f>Table10093[[#This Row],[خاص Private الربع الثالث عام2024م Quarter 3-2024]]+Table10093[[#This Row],[عام Public الربع الثالث عام2024م Quarter 3-2024]]</f>
        <v>1</v>
      </c>
    </row>
    <row r="84" spans="1:83" ht="49" customHeight="1" thickBot="1">
      <c r="A84" s="186">
        <v>73</v>
      </c>
      <c r="B84" s="168" t="s">
        <v>163</v>
      </c>
      <c r="C84" s="169">
        <v>2</v>
      </c>
      <c r="D84" s="169">
        <v>1</v>
      </c>
      <c r="E84" s="169">
        <v>3</v>
      </c>
      <c r="F84" s="169">
        <v>2</v>
      </c>
      <c r="G84" s="169">
        <v>1</v>
      </c>
      <c r="H84" s="169">
        <v>3</v>
      </c>
      <c r="I84" s="169">
        <v>2</v>
      </c>
      <c r="J84" s="169">
        <v>1</v>
      </c>
      <c r="K84" s="169">
        <v>3</v>
      </c>
      <c r="L84" s="169">
        <v>0</v>
      </c>
      <c r="M84" s="180">
        <v>0</v>
      </c>
      <c r="N84" s="169">
        <v>0</v>
      </c>
      <c r="O84" s="169">
        <v>0</v>
      </c>
      <c r="P84" s="180">
        <v>0</v>
      </c>
      <c r="Q84" s="169">
        <v>0</v>
      </c>
      <c r="R84" s="169">
        <v>0</v>
      </c>
      <c r="S84" s="180">
        <v>0</v>
      </c>
      <c r="T84" s="169">
        <v>0</v>
      </c>
      <c r="U84" s="169">
        <v>0</v>
      </c>
      <c r="V84" s="180">
        <v>0</v>
      </c>
      <c r="W84" s="167">
        <f>V84+U84</f>
        <v>0</v>
      </c>
      <c r="X84" s="169">
        <v>0</v>
      </c>
      <c r="Y84" s="180">
        <v>0</v>
      </c>
      <c r="Z84" s="165">
        <f>Y84+X84</f>
        <v>0</v>
      </c>
      <c r="AA84" s="165">
        <v>0</v>
      </c>
      <c r="AB84" s="174">
        <v>0</v>
      </c>
      <c r="AC84" s="165">
        <f>AB84+AA84</f>
        <v>0</v>
      </c>
      <c r="AD84" s="165">
        <v>0</v>
      </c>
      <c r="AE84" s="174">
        <v>0</v>
      </c>
      <c r="AF84" s="167">
        <f>AE84+AD84</f>
        <v>0</v>
      </c>
      <c r="AG84" s="165">
        <v>0</v>
      </c>
      <c r="AH84" s="166">
        <v>0</v>
      </c>
      <c r="AI84" s="167">
        <f>AH84+AG84</f>
        <v>0</v>
      </c>
      <c r="AJ84" s="165">
        <v>0</v>
      </c>
      <c r="AK84" s="166">
        <v>0</v>
      </c>
      <c r="AL84" s="167">
        <f>AK84+AJ84</f>
        <v>0</v>
      </c>
      <c r="AM84" s="165">
        <v>0</v>
      </c>
      <c r="AN84" s="166">
        <v>1</v>
      </c>
      <c r="AO84" s="167">
        <f>AN84+AM84</f>
        <v>1</v>
      </c>
      <c r="AP84" s="165">
        <v>0</v>
      </c>
      <c r="AQ84" s="166">
        <v>1</v>
      </c>
      <c r="AR84" s="167">
        <f>AQ84+AP84</f>
        <v>1</v>
      </c>
      <c r="AS84" s="165">
        <v>0</v>
      </c>
      <c r="AT84" s="166">
        <v>1</v>
      </c>
      <c r="AU84" s="167">
        <f>AT84+AS84</f>
        <v>1</v>
      </c>
      <c r="AV84" s="165">
        <v>0</v>
      </c>
      <c r="AW84" s="166">
        <v>1</v>
      </c>
      <c r="AX84" s="167">
        <f t="shared" si="34"/>
        <v>1</v>
      </c>
      <c r="AY84" s="165">
        <v>0</v>
      </c>
      <c r="AZ84" s="167">
        <v>1</v>
      </c>
      <c r="BA84" s="167">
        <f t="shared" si="35"/>
        <v>1</v>
      </c>
      <c r="BB84" s="165">
        <v>0</v>
      </c>
      <c r="BC84" s="166">
        <v>1</v>
      </c>
      <c r="BD84" s="167">
        <f t="shared" si="36"/>
        <v>1</v>
      </c>
      <c r="BE84" s="356">
        <v>0</v>
      </c>
      <c r="BF84" s="358">
        <v>1</v>
      </c>
      <c r="BG84" s="167">
        <f t="shared" si="37"/>
        <v>1</v>
      </c>
      <c r="BH84" s="167">
        <v>0</v>
      </c>
      <c r="BI84" s="167">
        <v>1</v>
      </c>
      <c r="BJ84" s="167">
        <f t="shared" si="38"/>
        <v>1</v>
      </c>
      <c r="BK84" s="165">
        <v>0</v>
      </c>
      <c r="BL84" s="166">
        <v>1</v>
      </c>
      <c r="BM84" s="167">
        <f t="shared" si="39"/>
        <v>1</v>
      </c>
      <c r="BN84" s="165">
        <v>0</v>
      </c>
      <c r="BO84" s="166">
        <v>1</v>
      </c>
      <c r="BP84" s="167">
        <f>Table10093[[#This Row],[عام Public الربع الثاني عام2023م Quarter 2-2023]]+Table10093[[#This Row],[خاص Private الربع الثاني عام2023م Quarter 2-2023]]</f>
        <v>1</v>
      </c>
      <c r="BQ84" s="165">
        <v>0</v>
      </c>
      <c r="BR84" s="166">
        <v>1</v>
      </c>
      <c r="BS84" s="167">
        <f>Table10093[[#This Row],[خاص Private الربع الثالث عام2023م Quarter 3-2023]]+Table10093[[#This Row],[عام Public الربع الثالث عام2023م Quarter 3-2023]]</f>
        <v>1</v>
      </c>
      <c r="BT84" s="165">
        <v>0</v>
      </c>
      <c r="BU84" s="166">
        <v>1</v>
      </c>
      <c r="BV84" s="167">
        <f>Table10093[[#This Row],[خاص Private لربع الرابع عام2023م Quarter 4-2023]]+Table10093[[#This Row],[عام Public الربع الرابع عام2023م Quarter 4-2023]]</f>
        <v>1</v>
      </c>
      <c r="BW84" s="167">
        <v>0</v>
      </c>
      <c r="BX84" s="167">
        <v>1</v>
      </c>
      <c r="BY84" s="167">
        <f>Table10093[[#This Row],[عام Public الربع الأول عام2024م Quarter 1-2024]]+Table10093[[#This Row],[خاص Private الربع الأول عام2024م Quarter 1-2024]]</f>
        <v>1</v>
      </c>
      <c r="BZ84" s="167">
        <v>0</v>
      </c>
      <c r="CA84" s="167">
        <v>1</v>
      </c>
      <c r="CB84" s="167">
        <f>Table10093[[#This Row],[عام Public الربع الثاني عام2024م Quarter 2-2024]]+Table10093[[#This Row],[خاص Private الربع الثاني عام2024م Quarter 2-2024]]</f>
        <v>1</v>
      </c>
      <c r="CC84" s="167">
        <v>0</v>
      </c>
      <c r="CD84" s="167">
        <v>1</v>
      </c>
      <c r="CE84" s="167">
        <f>Table10093[[#This Row],[خاص Private الربع الثالث عام2024م Quarter 3-2024]]+Table10093[[#This Row],[عام Public الربع الثالث عام2024م Quarter 3-2024]]</f>
        <v>1</v>
      </c>
    </row>
    <row r="85" spans="1:83" ht="49" customHeight="1" thickBot="1">
      <c r="A85" s="186">
        <v>74</v>
      </c>
      <c r="B85" s="168" t="s">
        <v>231</v>
      </c>
      <c r="C85" s="169">
        <v>0</v>
      </c>
      <c r="D85" s="169">
        <v>3</v>
      </c>
      <c r="E85" s="169">
        <v>3</v>
      </c>
      <c r="F85" s="169">
        <v>0</v>
      </c>
      <c r="G85" s="169">
        <v>3</v>
      </c>
      <c r="H85" s="169">
        <v>3</v>
      </c>
      <c r="I85" s="169">
        <v>0</v>
      </c>
      <c r="J85" s="169">
        <v>3</v>
      </c>
      <c r="K85" s="169">
        <v>3</v>
      </c>
      <c r="L85" s="169">
        <v>0</v>
      </c>
      <c r="M85" s="170">
        <v>2</v>
      </c>
      <c r="N85" s="169">
        <v>2</v>
      </c>
      <c r="O85" s="169">
        <v>0</v>
      </c>
      <c r="P85" s="170">
        <v>2</v>
      </c>
      <c r="Q85" s="171">
        <v>2</v>
      </c>
      <c r="R85" s="169">
        <v>0</v>
      </c>
      <c r="S85" s="170">
        <v>2</v>
      </c>
      <c r="T85" s="171">
        <v>2</v>
      </c>
      <c r="U85" s="169">
        <v>0</v>
      </c>
      <c r="V85" s="170">
        <v>2</v>
      </c>
      <c r="W85" s="167">
        <f>V85+U85</f>
        <v>2</v>
      </c>
      <c r="X85" s="169">
        <v>0</v>
      </c>
      <c r="Y85" s="170">
        <v>2</v>
      </c>
      <c r="Z85" s="167">
        <f>Y85+X85</f>
        <v>2</v>
      </c>
      <c r="AA85" s="165">
        <v>0</v>
      </c>
      <c r="AB85" s="166">
        <v>2</v>
      </c>
      <c r="AC85" s="167">
        <f>AB85+AA85</f>
        <v>2</v>
      </c>
      <c r="AD85" s="165">
        <v>0</v>
      </c>
      <c r="AE85" s="166">
        <v>2</v>
      </c>
      <c r="AF85" s="167">
        <f>AE85+AD85</f>
        <v>2</v>
      </c>
      <c r="AG85" s="165">
        <v>0</v>
      </c>
      <c r="AH85" s="166">
        <v>2</v>
      </c>
      <c r="AI85" s="167">
        <f>AH85+AG85</f>
        <v>2</v>
      </c>
      <c r="AJ85" s="165">
        <v>0</v>
      </c>
      <c r="AK85" s="166">
        <v>2</v>
      </c>
      <c r="AL85" s="167">
        <f>AK85+AJ85</f>
        <v>2</v>
      </c>
      <c r="AM85" s="165">
        <v>0</v>
      </c>
      <c r="AN85" s="166">
        <v>1</v>
      </c>
      <c r="AO85" s="167">
        <f>AN85+AM85</f>
        <v>1</v>
      </c>
      <c r="AP85" s="165">
        <v>0</v>
      </c>
      <c r="AQ85" s="166">
        <v>1</v>
      </c>
      <c r="AR85" s="167">
        <f>AQ85+AP85</f>
        <v>1</v>
      </c>
      <c r="AS85" s="165">
        <v>0</v>
      </c>
      <c r="AT85" s="166">
        <v>1</v>
      </c>
      <c r="AU85" s="167">
        <f>AT85+AS85</f>
        <v>1</v>
      </c>
      <c r="AV85" s="165">
        <v>0</v>
      </c>
      <c r="AW85" s="166">
        <v>1</v>
      </c>
      <c r="AX85" s="167">
        <f t="shared" si="34"/>
        <v>1</v>
      </c>
      <c r="AY85" s="165">
        <v>0</v>
      </c>
      <c r="AZ85" s="167">
        <v>1</v>
      </c>
      <c r="BA85" s="167">
        <f t="shared" si="35"/>
        <v>1</v>
      </c>
      <c r="BB85" s="165">
        <v>0</v>
      </c>
      <c r="BC85" s="166">
        <v>1</v>
      </c>
      <c r="BD85" s="167">
        <f t="shared" si="36"/>
        <v>1</v>
      </c>
      <c r="BE85" s="165">
        <v>0</v>
      </c>
      <c r="BF85" s="166">
        <v>1</v>
      </c>
      <c r="BG85" s="167">
        <f t="shared" si="37"/>
        <v>1</v>
      </c>
      <c r="BH85" s="167">
        <v>0</v>
      </c>
      <c r="BI85" s="167">
        <v>1</v>
      </c>
      <c r="BJ85" s="167">
        <f t="shared" si="38"/>
        <v>1</v>
      </c>
      <c r="BK85" s="165">
        <v>0</v>
      </c>
      <c r="BL85" s="166">
        <v>1</v>
      </c>
      <c r="BM85" s="167">
        <f t="shared" si="39"/>
        <v>1</v>
      </c>
      <c r="BN85" s="165">
        <v>0</v>
      </c>
      <c r="BO85" s="166">
        <v>1</v>
      </c>
      <c r="BP85" s="167">
        <f>Table10093[[#This Row],[عام Public الربع الثاني عام2023م Quarter 2-2023]]+Table10093[[#This Row],[خاص Private الربع الثاني عام2023م Quarter 2-2023]]</f>
        <v>1</v>
      </c>
      <c r="BQ85" s="165">
        <v>0</v>
      </c>
      <c r="BR85" s="166">
        <v>1</v>
      </c>
      <c r="BS85" s="167">
        <f>Table10093[[#This Row],[خاص Private الربع الثالث عام2023م Quarter 3-2023]]+Table10093[[#This Row],[عام Public الربع الثالث عام2023م Quarter 3-2023]]</f>
        <v>1</v>
      </c>
      <c r="BT85" s="165">
        <v>0</v>
      </c>
      <c r="BU85" s="166">
        <v>1</v>
      </c>
      <c r="BV85" s="167">
        <f>Table10093[[#This Row],[خاص Private لربع الرابع عام2023م Quarter 4-2023]]+Table10093[[#This Row],[عام Public الربع الرابع عام2023م Quarter 4-2023]]</f>
        <v>1</v>
      </c>
      <c r="BW85" s="167">
        <v>0</v>
      </c>
      <c r="BX85" s="167">
        <v>1</v>
      </c>
      <c r="BY85" s="167">
        <f>Table10093[[#This Row],[عام Public الربع الأول عام2024م Quarter 1-2024]]+Table10093[[#This Row],[خاص Private الربع الأول عام2024م Quarter 1-2024]]</f>
        <v>1</v>
      </c>
      <c r="BZ85" s="167">
        <v>0</v>
      </c>
      <c r="CA85" s="167">
        <v>1</v>
      </c>
      <c r="CB85" s="167">
        <f>Table10093[[#This Row],[عام Public الربع الثاني عام2024م Quarter 2-2024]]+Table10093[[#This Row],[خاص Private الربع الثاني عام2024م Quarter 2-2024]]</f>
        <v>1</v>
      </c>
      <c r="CC85" s="167">
        <v>0</v>
      </c>
      <c r="CD85" s="167">
        <v>1</v>
      </c>
      <c r="CE85" s="167">
        <f>Table10093[[#This Row],[خاص Private الربع الثالث عام2024م Quarter 3-2024]]+Table10093[[#This Row],[عام Public الربع الثالث عام2024م Quarter 3-2024]]</f>
        <v>1</v>
      </c>
    </row>
    <row r="86" spans="1:83" ht="49" customHeight="1" thickBot="1">
      <c r="A86" s="186">
        <v>75</v>
      </c>
      <c r="B86" s="168" t="s">
        <v>143</v>
      </c>
      <c r="C86" s="169">
        <v>0</v>
      </c>
      <c r="D86" s="169">
        <v>1</v>
      </c>
      <c r="E86" s="169">
        <v>1</v>
      </c>
      <c r="F86" s="169">
        <v>0</v>
      </c>
      <c r="G86" s="169">
        <v>1</v>
      </c>
      <c r="H86" s="169">
        <v>1</v>
      </c>
      <c r="I86" s="169">
        <v>0</v>
      </c>
      <c r="J86" s="169">
        <v>0</v>
      </c>
      <c r="K86" s="169">
        <v>0</v>
      </c>
      <c r="L86" s="169">
        <v>0</v>
      </c>
      <c r="M86" s="170">
        <v>1</v>
      </c>
      <c r="N86" s="169">
        <v>1</v>
      </c>
      <c r="O86" s="169">
        <v>0</v>
      </c>
      <c r="P86" s="170">
        <v>1</v>
      </c>
      <c r="Q86" s="171">
        <v>1</v>
      </c>
      <c r="R86" s="169">
        <v>0</v>
      </c>
      <c r="S86" s="170">
        <v>1</v>
      </c>
      <c r="T86" s="171">
        <v>1</v>
      </c>
      <c r="U86" s="169">
        <v>0</v>
      </c>
      <c r="V86" s="170">
        <v>1</v>
      </c>
      <c r="W86" s="167">
        <f>V86+U86</f>
        <v>1</v>
      </c>
      <c r="X86" s="169">
        <v>0</v>
      </c>
      <c r="Y86" s="170">
        <v>1</v>
      </c>
      <c r="Z86" s="167">
        <f>Y86+X86</f>
        <v>1</v>
      </c>
      <c r="AA86" s="165">
        <v>0</v>
      </c>
      <c r="AB86" s="166">
        <v>1</v>
      </c>
      <c r="AC86" s="167">
        <f>AB86+AA86</f>
        <v>1</v>
      </c>
      <c r="AD86" s="165">
        <v>0</v>
      </c>
      <c r="AE86" s="166">
        <v>1</v>
      </c>
      <c r="AF86" s="167">
        <f>AE86+AD86</f>
        <v>1</v>
      </c>
      <c r="AG86" s="165">
        <v>0</v>
      </c>
      <c r="AH86" s="166">
        <v>1</v>
      </c>
      <c r="AI86" s="167">
        <f>AH86+AG86</f>
        <v>1</v>
      </c>
      <c r="AJ86" s="165">
        <v>0</v>
      </c>
      <c r="AK86" s="166">
        <v>1</v>
      </c>
      <c r="AL86" s="167">
        <f>AK86+AJ86</f>
        <v>1</v>
      </c>
      <c r="AM86" s="165">
        <v>0</v>
      </c>
      <c r="AN86" s="166">
        <v>1</v>
      </c>
      <c r="AO86" s="167">
        <f>AN86+AM86</f>
        <v>1</v>
      </c>
      <c r="AP86" s="165">
        <v>0</v>
      </c>
      <c r="AQ86" s="166">
        <v>1</v>
      </c>
      <c r="AR86" s="167">
        <f>AQ86+AP86</f>
        <v>1</v>
      </c>
      <c r="AS86" s="165">
        <v>0</v>
      </c>
      <c r="AT86" s="166">
        <v>1</v>
      </c>
      <c r="AU86" s="167">
        <f>AT86+AS86</f>
        <v>1</v>
      </c>
      <c r="AV86" s="165">
        <v>0</v>
      </c>
      <c r="AW86" s="166">
        <v>1</v>
      </c>
      <c r="AX86" s="167">
        <f t="shared" si="34"/>
        <v>1</v>
      </c>
      <c r="AY86" s="165">
        <v>0</v>
      </c>
      <c r="AZ86" s="167">
        <v>1</v>
      </c>
      <c r="BA86" s="167">
        <f t="shared" si="35"/>
        <v>1</v>
      </c>
      <c r="BB86" s="165">
        <v>0</v>
      </c>
      <c r="BC86" s="166">
        <v>1</v>
      </c>
      <c r="BD86" s="167">
        <f t="shared" si="36"/>
        <v>1</v>
      </c>
      <c r="BE86" s="165">
        <v>0</v>
      </c>
      <c r="BF86" s="166">
        <v>1</v>
      </c>
      <c r="BG86" s="167">
        <f t="shared" si="37"/>
        <v>1</v>
      </c>
      <c r="BH86" s="167">
        <v>0</v>
      </c>
      <c r="BI86" s="167">
        <v>1</v>
      </c>
      <c r="BJ86" s="167">
        <f t="shared" si="38"/>
        <v>1</v>
      </c>
      <c r="BK86" s="165">
        <v>0</v>
      </c>
      <c r="BL86" s="166">
        <v>1</v>
      </c>
      <c r="BM86" s="167">
        <f t="shared" si="39"/>
        <v>1</v>
      </c>
      <c r="BN86" s="165">
        <v>0</v>
      </c>
      <c r="BO86" s="166">
        <v>1</v>
      </c>
      <c r="BP86" s="167">
        <f>Table10093[[#This Row],[عام Public الربع الثاني عام2023م Quarter 2-2023]]+Table10093[[#This Row],[خاص Private الربع الثاني عام2023م Quarter 2-2023]]</f>
        <v>1</v>
      </c>
      <c r="BQ86" s="165">
        <v>0</v>
      </c>
      <c r="BR86" s="166">
        <v>1</v>
      </c>
      <c r="BS86" s="167">
        <f>Table10093[[#This Row],[خاص Private الربع الثالث عام2023م Quarter 3-2023]]+Table10093[[#This Row],[عام Public الربع الثالث عام2023م Quarter 3-2023]]</f>
        <v>1</v>
      </c>
      <c r="BT86" s="165">
        <v>0</v>
      </c>
      <c r="BU86" s="166">
        <v>1</v>
      </c>
      <c r="BV86" s="167">
        <f>Table10093[[#This Row],[خاص Private لربع الرابع عام2023م Quarter 4-2023]]+Table10093[[#This Row],[عام Public الربع الرابع عام2023م Quarter 4-2023]]</f>
        <v>1</v>
      </c>
      <c r="BW86" s="167">
        <v>0</v>
      </c>
      <c r="BX86" s="167">
        <v>1</v>
      </c>
      <c r="BY86" s="167">
        <f>Table10093[[#This Row],[عام Public الربع الأول عام2024م Quarter 1-2024]]+Table10093[[#This Row],[خاص Private الربع الأول عام2024م Quarter 1-2024]]</f>
        <v>1</v>
      </c>
      <c r="BZ86" s="167">
        <v>0</v>
      </c>
      <c r="CA86" s="167">
        <v>1</v>
      </c>
      <c r="CB86" s="167">
        <f>Table10093[[#This Row],[عام Public الربع الثاني عام2024م Quarter 2-2024]]+Table10093[[#This Row],[خاص Private الربع الثاني عام2024م Quarter 2-2024]]</f>
        <v>1</v>
      </c>
      <c r="CC86" s="167">
        <v>0</v>
      </c>
      <c r="CD86" s="167">
        <v>1</v>
      </c>
      <c r="CE86" s="167">
        <f>Table10093[[#This Row],[خاص Private الربع الثالث عام2024م Quarter 3-2024]]+Table10093[[#This Row],[عام Public الربع الثالث عام2024م Quarter 3-2024]]</f>
        <v>1</v>
      </c>
    </row>
    <row r="87" spans="1:83" ht="49" customHeight="1" thickBot="1">
      <c r="A87" s="186">
        <v>76</v>
      </c>
      <c r="B87" s="168" t="s">
        <v>199</v>
      </c>
      <c r="C87" s="169">
        <v>0</v>
      </c>
      <c r="D87" s="169">
        <v>1</v>
      </c>
      <c r="E87" s="169">
        <v>1</v>
      </c>
      <c r="F87" s="169">
        <v>0</v>
      </c>
      <c r="G87" s="169">
        <v>1</v>
      </c>
      <c r="H87" s="169">
        <v>1</v>
      </c>
      <c r="I87" s="169">
        <v>0</v>
      </c>
      <c r="J87" s="169">
        <v>1</v>
      </c>
      <c r="K87" s="169">
        <v>1</v>
      </c>
      <c r="L87" s="169">
        <v>0</v>
      </c>
      <c r="M87" s="170">
        <v>1</v>
      </c>
      <c r="N87" s="169">
        <v>1</v>
      </c>
      <c r="O87" s="169">
        <v>0</v>
      </c>
      <c r="P87" s="170">
        <v>1</v>
      </c>
      <c r="Q87" s="171">
        <v>1</v>
      </c>
      <c r="R87" s="169">
        <v>0</v>
      </c>
      <c r="S87" s="170">
        <v>1</v>
      </c>
      <c r="T87" s="171">
        <v>1</v>
      </c>
      <c r="U87" s="169">
        <v>0</v>
      </c>
      <c r="V87" s="170">
        <v>1</v>
      </c>
      <c r="W87" s="167">
        <f>V87+U87</f>
        <v>1</v>
      </c>
      <c r="X87" s="169">
        <v>0</v>
      </c>
      <c r="Y87" s="170">
        <v>1</v>
      </c>
      <c r="Z87" s="167">
        <f>Y87+X87</f>
        <v>1</v>
      </c>
      <c r="AA87" s="165">
        <v>0</v>
      </c>
      <c r="AB87" s="166">
        <v>1</v>
      </c>
      <c r="AC87" s="167">
        <f>AB87+AA87</f>
        <v>1</v>
      </c>
      <c r="AD87" s="165">
        <v>0</v>
      </c>
      <c r="AE87" s="166">
        <v>1</v>
      </c>
      <c r="AF87" s="167">
        <f>AE87+AD87</f>
        <v>1</v>
      </c>
      <c r="AG87" s="165">
        <v>0</v>
      </c>
      <c r="AH87" s="166">
        <v>1</v>
      </c>
      <c r="AI87" s="167">
        <f>AH87+AG87</f>
        <v>1</v>
      </c>
      <c r="AJ87" s="165">
        <v>0</v>
      </c>
      <c r="AK87" s="166">
        <v>1</v>
      </c>
      <c r="AL87" s="167">
        <f>AK87+AJ87</f>
        <v>1</v>
      </c>
      <c r="AM87" s="165">
        <v>0</v>
      </c>
      <c r="AN87" s="166">
        <v>1</v>
      </c>
      <c r="AO87" s="167">
        <f>AN87+AM87</f>
        <v>1</v>
      </c>
      <c r="AP87" s="165">
        <v>0</v>
      </c>
      <c r="AQ87" s="166">
        <v>1</v>
      </c>
      <c r="AR87" s="167">
        <f>AQ87+AP87</f>
        <v>1</v>
      </c>
      <c r="AS87" s="165">
        <v>0</v>
      </c>
      <c r="AT87" s="166">
        <v>1</v>
      </c>
      <c r="AU87" s="167">
        <f>AT87+AS87</f>
        <v>1</v>
      </c>
      <c r="AV87" s="165">
        <v>0</v>
      </c>
      <c r="AW87" s="166">
        <v>1</v>
      </c>
      <c r="AX87" s="167">
        <f t="shared" si="34"/>
        <v>1</v>
      </c>
      <c r="AY87" s="165">
        <v>0</v>
      </c>
      <c r="AZ87" s="167">
        <v>1</v>
      </c>
      <c r="BA87" s="167">
        <f t="shared" si="35"/>
        <v>1</v>
      </c>
      <c r="BB87" s="165">
        <v>0</v>
      </c>
      <c r="BC87" s="166">
        <v>1</v>
      </c>
      <c r="BD87" s="167">
        <f t="shared" si="36"/>
        <v>1</v>
      </c>
      <c r="BE87" s="165">
        <v>0</v>
      </c>
      <c r="BF87" s="166">
        <v>1</v>
      </c>
      <c r="BG87" s="167">
        <f t="shared" si="37"/>
        <v>1</v>
      </c>
      <c r="BH87" s="167">
        <v>0</v>
      </c>
      <c r="BI87" s="167">
        <v>1</v>
      </c>
      <c r="BJ87" s="167">
        <f t="shared" si="38"/>
        <v>1</v>
      </c>
      <c r="BK87" s="165">
        <v>0</v>
      </c>
      <c r="BL87" s="166">
        <v>1</v>
      </c>
      <c r="BM87" s="167">
        <f t="shared" si="39"/>
        <v>1</v>
      </c>
      <c r="BN87" s="165">
        <v>0</v>
      </c>
      <c r="BO87" s="166">
        <v>1</v>
      </c>
      <c r="BP87" s="167">
        <f>Table10093[[#This Row],[عام Public الربع الثاني عام2023م Quarter 2-2023]]+Table10093[[#This Row],[خاص Private الربع الثاني عام2023م Quarter 2-2023]]</f>
        <v>1</v>
      </c>
      <c r="BQ87" s="165">
        <v>0</v>
      </c>
      <c r="BR87" s="166">
        <v>1</v>
      </c>
      <c r="BS87" s="167">
        <f>Table10093[[#This Row],[خاص Private الربع الثالث عام2023م Quarter 3-2023]]+Table10093[[#This Row],[عام Public الربع الثالث عام2023م Quarter 3-2023]]</f>
        <v>1</v>
      </c>
      <c r="BT87" s="165">
        <v>0</v>
      </c>
      <c r="BU87" s="166">
        <v>1</v>
      </c>
      <c r="BV87" s="167">
        <f>Table10093[[#This Row],[خاص Private لربع الرابع عام2023م Quarter 4-2023]]+Table10093[[#This Row],[عام Public الربع الرابع عام2023م Quarter 4-2023]]</f>
        <v>1</v>
      </c>
      <c r="BW87" s="167">
        <v>0</v>
      </c>
      <c r="BX87" s="167">
        <v>1</v>
      </c>
      <c r="BY87" s="167">
        <f>Table10093[[#This Row],[عام Public الربع الأول عام2024م Quarter 1-2024]]+Table10093[[#This Row],[خاص Private الربع الأول عام2024م Quarter 1-2024]]</f>
        <v>1</v>
      </c>
      <c r="BZ87" s="167">
        <v>0</v>
      </c>
      <c r="CA87" s="167">
        <v>1</v>
      </c>
      <c r="CB87" s="167">
        <f>Table10093[[#This Row],[عام Public الربع الثاني عام2024م Quarter 2-2024]]+Table10093[[#This Row],[خاص Private الربع الثاني عام2024م Quarter 2-2024]]</f>
        <v>1</v>
      </c>
      <c r="CC87" s="167">
        <v>0</v>
      </c>
      <c r="CD87" s="167">
        <v>1</v>
      </c>
      <c r="CE87" s="167">
        <f>Table10093[[#This Row],[خاص Private الربع الثالث عام2024م Quarter 3-2024]]+Table10093[[#This Row],[عام Public الربع الثالث عام2024م Quarter 3-2024]]</f>
        <v>1</v>
      </c>
    </row>
    <row r="88" spans="1:83" ht="49" customHeight="1" thickBot="1">
      <c r="A88" s="186">
        <v>77</v>
      </c>
      <c r="B88" s="168" t="s">
        <v>73</v>
      </c>
      <c r="C88" s="171" t="s">
        <v>5</v>
      </c>
      <c r="D88" s="171" t="s">
        <v>5</v>
      </c>
      <c r="E88" s="171" t="s">
        <v>5</v>
      </c>
      <c r="F88" s="171" t="s">
        <v>5</v>
      </c>
      <c r="G88" s="171" t="s">
        <v>5</v>
      </c>
      <c r="H88" s="171" t="s">
        <v>5</v>
      </c>
      <c r="I88" s="171" t="s">
        <v>5</v>
      </c>
      <c r="J88" s="171" t="s">
        <v>5</v>
      </c>
      <c r="K88" s="171" t="s">
        <v>5</v>
      </c>
      <c r="L88" s="171" t="s">
        <v>5</v>
      </c>
      <c r="M88" s="170" t="s">
        <v>5</v>
      </c>
      <c r="N88" s="171" t="s">
        <v>5</v>
      </c>
      <c r="O88" s="171" t="s">
        <v>5</v>
      </c>
      <c r="P88" s="170" t="s">
        <v>5</v>
      </c>
      <c r="Q88" s="171" t="s">
        <v>5</v>
      </c>
      <c r="R88" s="171" t="s">
        <v>5</v>
      </c>
      <c r="S88" s="170" t="s">
        <v>5</v>
      </c>
      <c r="T88" s="171" t="s">
        <v>5</v>
      </c>
      <c r="U88" s="171" t="s">
        <v>5</v>
      </c>
      <c r="V88" s="170" t="s">
        <v>5</v>
      </c>
      <c r="W88" s="167" t="s">
        <v>5</v>
      </c>
      <c r="X88" s="171" t="s">
        <v>5</v>
      </c>
      <c r="Y88" s="170" t="s">
        <v>5</v>
      </c>
      <c r="Z88" s="167" t="s">
        <v>5</v>
      </c>
      <c r="AA88" s="167" t="s">
        <v>5</v>
      </c>
      <c r="AB88" s="166" t="s">
        <v>5</v>
      </c>
      <c r="AC88" s="167" t="s">
        <v>5</v>
      </c>
      <c r="AD88" s="167" t="s">
        <v>5</v>
      </c>
      <c r="AE88" s="166" t="s">
        <v>5</v>
      </c>
      <c r="AF88" s="167" t="s">
        <v>5</v>
      </c>
      <c r="AG88" s="167" t="s">
        <v>5</v>
      </c>
      <c r="AH88" s="166" t="s">
        <v>5</v>
      </c>
      <c r="AI88" s="167" t="s">
        <v>5</v>
      </c>
      <c r="AJ88" s="167" t="s">
        <v>5</v>
      </c>
      <c r="AK88" s="166" t="s">
        <v>5</v>
      </c>
      <c r="AL88" s="167" t="s">
        <v>5</v>
      </c>
      <c r="AM88" s="167" t="s">
        <v>5</v>
      </c>
      <c r="AN88" s="166" t="s">
        <v>5</v>
      </c>
      <c r="AO88" s="167" t="s">
        <v>5</v>
      </c>
      <c r="AP88" s="167" t="s">
        <v>5</v>
      </c>
      <c r="AQ88" s="166" t="s">
        <v>5</v>
      </c>
      <c r="AR88" s="167" t="s">
        <v>5</v>
      </c>
      <c r="AS88" s="167" t="s">
        <v>5</v>
      </c>
      <c r="AT88" s="166" t="s">
        <v>5</v>
      </c>
      <c r="AU88" s="167" t="s">
        <v>5</v>
      </c>
      <c r="AV88" s="167">
        <v>0</v>
      </c>
      <c r="AW88" s="166">
        <v>1</v>
      </c>
      <c r="AX88" s="167">
        <f t="shared" si="34"/>
        <v>1</v>
      </c>
      <c r="AY88" s="167">
        <v>0</v>
      </c>
      <c r="AZ88" s="167">
        <v>1</v>
      </c>
      <c r="BA88" s="167">
        <f t="shared" si="35"/>
        <v>1</v>
      </c>
      <c r="BB88" s="167">
        <v>0</v>
      </c>
      <c r="BC88" s="166">
        <v>1</v>
      </c>
      <c r="BD88" s="167">
        <f t="shared" si="36"/>
        <v>1</v>
      </c>
      <c r="BE88" s="167">
        <v>0</v>
      </c>
      <c r="BF88" s="166">
        <v>1</v>
      </c>
      <c r="BG88" s="167">
        <f t="shared" si="37"/>
        <v>1</v>
      </c>
      <c r="BH88" s="167">
        <v>0</v>
      </c>
      <c r="BI88" s="167">
        <v>1</v>
      </c>
      <c r="BJ88" s="167">
        <f t="shared" si="38"/>
        <v>1</v>
      </c>
      <c r="BK88" s="165">
        <v>0</v>
      </c>
      <c r="BL88" s="166">
        <v>1</v>
      </c>
      <c r="BM88" s="167">
        <f t="shared" si="39"/>
        <v>1</v>
      </c>
      <c r="BN88" s="165">
        <v>0</v>
      </c>
      <c r="BO88" s="167">
        <v>1</v>
      </c>
      <c r="BP88" s="167">
        <f>Table10093[[#This Row],[عام Public الربع الثاني عام2023م Quarter 2-2023]]+Table10093[[#This Row],[خاص Private الربع الثاني عام2023م Quarter 2-2023]]</f>
        <v>1</v>
      </c>
      <c r="BQ88" s="165">
        <v>0</v>
      </c>
      <c r="BR88" s="167">
        <v>1</v>
      </c>
      <c r="BS88" s="167">
        <f>Table10093[[#This Row],[خاص Private الربع الثالث عام2023م Quarter 3-2023]]+Table10093[[#This Row],[عام Public الربع الثالث عام2023م Quarter 3-2023]]</f>
        <v>1</v>
      </c>
      <c r="BT88" s="165">
        <v>0</v>
      </c>
      <c r="BU88" s="167">
        <v>1</v>
      </c>
      <c r="BV88" s="167">
        <f>Table10093[[#This Row],[خاص Private لربع الرابع عام2023م Quarter 4-2023]]+Table10093[[#This Row],[عام Public الربع الرابع عام2023م Quarter 4-2023]]</f>
        <v>1</v>
      </c>
      <c r="BW88" s="167">
        <v>0</v>
      </c>
      <c r="BX88" s="167">
        <v>1</v>
      </c>
      <c r="BY88" s="167">
        <f>Table10093[[#This Row],[عام Public الربع الأول عام2024م Quarter 1-2024]]+Table10093[[#This Row],[خاص Private الربع الأول عام2024م Quarter 1-2024]]</f>
        <v>1</v>
      </c>
      <c r="BZ88" s="167">
        <v>0</v>
      </c>
      <c r="CA88" s="167">
        <v>1</v>
      </c>
      <c r="CB88" s="167">
        <f>Table10093[[#This Row],[عام Public الربع الثاني عام2024م Quarter 2-2024]]+Table10093[[#This Row],[خاص Private الربع الثاني عام2024م Quarter 2-2024]]</f>
        <v>1</v>
      </c>
      <c r="CC88" s="167">
        <v>0</v>
      </c>
      <c r="CD88" s="167">
        <v>1</v>
      </c>
      <c r="CE88" s="167">
        <f>Table10093[[#This Row],[خاص Private الربع الثالث عام2024م Quarter 3-2024]]+Table10093[[#This Row],[عام Public الربع الثالث عام2024م Quarter 3-2024]]</f>
        <v>1</v>
      </c>
    </row>
    <row r="89" spans="1:83" ht="49" customHeight="1" thickBot="1">
      <c r="A89" s="186">
        <v>78</v>
      </c>
      <c r="B89" s="147" t="s">
        <v>166</v>
      </c>
      <c r="C89" s="169">
        <v>1</v>
      </c>
      <c r="D89" s="169">
        <v>0</v>
      </c>
      <c r="E89" s="169">
        <v>1</v>
      </c>
      <c r="F89" s="169">
        <v>1</v>
      </c>
      <c r="G89" s="169">
        <v>0</v>
      </c>
      <c r="H89" s="169">
        <v>1</v>
      </c>
      <c r="I89" s="169">
        <v>1</v>
      </c>
      <c r="J89" s="169">
        <v>0</v>
      </c>
      <c r="K89" s="169">
        <v>1</v>
      </c>
      <c r="L89" s="169">
        <v>1</v>
      </c>
      <c r="M89" s="170">
        <v>0</v>
      </c>
      <c r="N89" s="169">
        <v>1</v>
      </c>
      <c r="O89" s="169">
        <v>1</v>
      </c>
      <c r="P89" s="170">
        <v>0</v>
      </c>
      <c r="Q89" s="171">
        <v>1</v>
      </c>
      <c r="R89" s="169">
        <v>1</v>
      </c>
      <c r="S89" s="170">
        <v>0</v>
      </c>
      <c r="T89" s="171">
        <v>1</v>
      </c>
      <c r="U89" s="169">
        <v>0</v>
      </c>
      <c r="V89" s="170">
        <v>0</v>
      </c>
      <c r="W89" s="167">
        <f>V89+U89</f>
        <v>0</v>
      </c>
      <c r="X89" s="169">
        <v>1</v>
      </c>
      <c r="Y89" s="170">
        <v>1</v>
      </c>
      <c r="Z89" s="167">
        <f>Y89+X89</f>
        <v>2</v>
      </c>
      <c r="AA89" s="165">
        <v>1</v>
      </c>
      <c r="AB89" s="166">
        <v>1</v>
      </c>
      <c r="AC89" s="167">
        <f>AB89+AA89</f>
        <v>2</v>
      </c>
      <c r="AD89" s="165">
        <v>1</v>
      </c>
      <c r="AE89" s="166">
        <v>1</v>
      </c>
      <c r="AF89" s="167">
        <f>AE89+AD89</f>
        <v>2</v>
      </c>
      <c r="AG89" s="165">
        <v>1</v>
      </c>
      <c r="AH89" s="166">
        <v>1</v>
      </c>
      <c r="AI89" s="167">
        <f>AH89+AG89</f>
        <v>2</v>
      </c>
      <c r="AJ89" s="165">
        <v>1</v>
      </c>
      <c r="AK89" s="166">
        <v>1</v>
      </c>
      <c r="AL89" s="167">
        <f>AK89+AJ89</f>
        <v>2</v>
      </c>
      <c r="AM89" s="165">
        <v>1</v>
      </c>
      <c r="AN89" s="166">
        <v>0</v>
      </c>
      <c r="AO89" s="167">
        <f>AN89+AM89</f>
        <v>1</v>
      </c>
      <c r="AP89" s="165">
        <v>1</v>
      </c>
      <c r="AQ89" s="166">
        <v>0</v>
      </c>
      <c r="AR89" s="167">
        <f>AQ89+AP89</f>
        <v>1</v>
      </c>
      <c r="AS89" s="165">
        <v>1</v>
      </c>
      <c r="AT89" s="166">
        <v>0</v>
      </c>
      <c r="AU89" s="167">
        <f>AT89+AS89</f>
        <v>1</v>
      </c>
      <c r="AV89" s="167">
        <f>AU89+AT89</f>
        <v>1</v>
      </c>
      <c r="AW89" s="174">
        <v>0</v>
      </c>
      <c r="AX89" s="167">
        <f t="shared" si="34"/>
        <v>1</v>
      </c>
      <c r="AY89" s="167">
        <v>1</v>
      </c>
      <c r="AZ89" s="165">
        <v>0</v>
      </c>
      <c r="BA89" s="167">
        <f t="shared" si="35"/>
        <v>1</v>
      </c>
      <c r="BB89" s="167">
        <v>1</v>
      </c>
      <c r="BC89" s="174">
        <v>0</v>
      </c>
      <c r="BD89" s="167">
        <f t="shared" si="36"/>
        <v>1</v>
      </c>
      <c r="BE89" s="167">
        <v>1</v>
      </c>
      <c r="BF89" s="174">
        <v>0</v>
      </c>
      <c r="BG89" s="167">
        <f t="shared" si="37"/>
        <v>1</v>
      </c>
      <c r="BH89" s="167">
        <v>1</v>
      </c>
      <c r="BI89" s="167">
        <v>0</v>
      </c>
      <c r="BJ89" s="167">
        <f t="shared" si="38"/>
        <v>1</v>
      </c>
      <c r="BK89" s="165">
        <v>1</v>
      </c>
      <c r="BL89" s="166">
        <v>0</v>
      </c>
      <c r="BM89" s="167">
        <f t="shared" si="39"/>
        <v>1</v>
      </c>
      <c r="BN89" s="165">
        <v>1</v>
      </c>
      <c r="BO89" s="174">
        <v>0</v>
      </c>
      <c r="BP89" s="167">
        <f>Table10093[[#This Row],[عام Public الربع الثاني عام2023م Quarter 2-2023]]+Table10093[[#This Row],[خاص Private الربع الثاني عام2023م Quarter 2-2023]]</f>
        <v>1</v>
      </c>
      <c r="BQ89" s="165">
        <v>1</v>
      </c>
      <c r="BR89" s="166">
        <v>0</v>
      </c>
      <c r="BS89" s="167">
        <f>Table10093[[#This Row],[خاص Private الربع الثالث عام2023م Quarter 3-2023]]+Table10093[[#This Row],[عام Public الربع الثالث عام2023م Quarter 3-2023]]</f>
        <v>1</v>
      </c>
      <c r="BT89" s="165">
        <v>1</v>
      </c>
      <c r="BU89" s="166">
        <v>0</v>
      </c>
      <c r="BV89" s="167">
        <f>Table10093[[#This Row],[خاص Private لربع الرابع عام2023م Quarter 4-2023]]+Table10093[[#This Row],[عام Public الربع الرابع عام2023م Quarter 4-2023]]</f>
        <v>1</v>
      </c>
      <c r="BW89" s="167">
        <v>1</v>
      </c>
      <c r="BX89" s="167">
        <v>0</v>
      </c>
      <c r="BY89" s="167">
        <f>Table10093[[#This Row],[عام Public الربع الأول عام2024م Quarter 1-2024]]+Table10093[[#This Row],[خاص Private الربع الأول عام2024م Quarter 1-2024]]</f>
        <v>1</v>
      </c>
      <c r="BZ89" s="167">
        <v>1</v>
      </c>
      <c r="CA89" s="167">
        <v>0</v>
      </c>
      <c r="CB89" s="167">
        <f>Table10093[[#This Row],[عام Public الربع الثاني عام2024م Quarter 2-2024]]+Table10093[[#This Row],[خاص Private الربع الثاني عام2024م Quarter 2-2024]]</f>
        <v>1</v>
      </c>
      <c r="CC89" s="167">
        <v>1</v>
      </c>
      <c r="CD89" s="167">
        <v>0</v>
      </c>
      <c r="CE89" s="167">
        <f>Table10093[[#This Row],[خاص Private الربع الثالث عام2024م Quarter 3-2024]]+Table10093[[#This Row],[عام Public الربع الثالث عام2024م Quarter 3-2024]]</f>
        <v>1</v>
      </c>
    </row>
    <row r="90" spans="1:83" ht="49" customHeight="1" thickBot="1">
      <c r="A90" s="186">
        <v>79</v>
      </c>
      <c r="B90" s="168" t="s">
        <v>578</v>
      </c>
      <c r="C90" s="233" t="s">
        <v>5</v>
      </c>
      <c r="D90" s="233" t="s">
        <v>5</v>
      </c>
      <c r="E90" s="233" t="s">
        <v>5</v>
      </c>
      <c r="F90" s="233" t="s">
        <v>5</v>
      </c>
      <c r="G90" s="233" t="s">
        <v>5</v>
      </c>
      <c r="H90" s="233" t="s">
        <v>5</v>
      </c>
      <c r="I90" s="233" t="s">
        <v>5</v>
      </c>
      <c r="J90" s="233" t="s">
        <v>5</v>
      </c>
      <c r="K90" s="233" t="s">
        <v>5</v>
      </c>
      <c r="L90" s="233" t="s">
        <v>5</v>
      </c>
      <c r="M90" s="352" t="s">
        <v>5</v>
      </c>
      <c r="N90" s="233" t="s">
        <v>5</v>
      </c>
      <c r="O90" s="233" t="s">
        <v>5</v>
      </c>
      <c r="P90" s="352" t="s">
        <v>5</v>
      </c>
      <c r="Q90" s="233" t="s">
        <v>5</v>
      </c>
      <c r="R90" s="233" t="s">
        <v>5</v>
      </c>
      <c r="S90" s="352" t="s">
        <v>5</v>
      </c>
      <c r="T90" s="233" t="s">
        <v>5</v>
      </c>
      <c r="U90" s="233" t="s">
        <v>5</v>
      </c>
      <c r="V90" s="352" t="s">
        <v>5</v>
      </c>
      <c r="W90" s="208" t="s">
        <v>5</v>
      </c>
      <c r="X90" s="233" t="s">
        <v>5</v>
      </c>
      <c r="Y90" s="352" t="s">
        <v>5</v>
      </c>
      <c r="Z90" s="208" t="s">
        <v>5</v>
      </c>
      <c r="AA90" s="208" t="s">
        <v>5</v>
      </c>
      <c r="AB90" s="227" t="s">
        <v>5</v>
      </c>
      <c r="AC90" s="208" t="s">
        <v>5</v>
      </c>
      <c r="AD90" s="208" t="s">
        <v>5</v>
      </c>
      <c r="AE90" s="227" t="s">
        <v>5</v>
      </c>
      <c r="AF90" s="208" t="s">
        <v>5</v>
      </c>
      <c r="AG90" s="208" t="s">
        <v>5</v>
      </c>
      <c r="AH90" s="227" t="s">
        <v>5</v>
      </c>
      <c r="AI90" s="208" t="s">
        <v>5</v>
      </c>
      <c r="AJ90" s="208" t="s">
        <v>5</v>
      </c>
      <c r="AK90" s="227" t="s">
        <v>5</v>
      </c>
      <c r="AL90" s="208" t="s">
        <v>5</v>
      </c>
      <c r="AM90" s="208" t="s">
        <v>5</v>
      </c>
      <c r="AN90" s="227" t="s">
        <v>5</v>
      </c>
      <c r="AO90" s="208" t="s">
        <v>5</v>
      </c>
      <c r="AP90" s="208" t="s">
        <v>5</v>
      </c>
      <c r="AQ90" s="227" t="s">
        <v>5</v>
      </c>
      <c r="AR90" s="208" t="s">
        <v>5</v>
      </c>
      <c r="AS90" s="208" t="s">
        <v>5</v>
      </c>
      <c r="AT90" s="227" t="s">
        <v>5</v>
      </c>
      <c r="AU90" s="208" t="s">
        <v>5</v>
      </c>
      <c r="AV90" s="208" t="s">
        <v>5</v>
      </c>
      <c r="AW90" s="227" t="s">
        <v>5</v>
      </c>
      <c r="AX90" s="208" t="s">
        <v>5</v>
      </c>
      <c r="AY90" s="208" t="s">
        <v>5</v>
      </c>
      <c r="AZ90" s="208" t="s">
        <v>5</v>
      </c>
      <c r="BA90" s="208" t="s">
        <v>5</v>
      </c>
      <c r="BB90" s="208" t="s">
        <v>5</v>
      </c>
      <c r="BC90" s="227" t="s">
        <v>5</v>
      </c>
      <c r="BD90" s="208" t="s">
        <v>5</v>
      </c>
      <c r="BE90" s="208" t="s">
        <v>5</v>
      </c>
      <c r="BF90" s="227" t="s">
        <v>5</v>
      </c>
      <c r="BG90" s="208" t="s">
        <v>5</v>
      </c>
      <c r="BH90" s="208" t="s">
        <v>5</v>
      </c>
      <c r="BI90" s="208" t="s">
        <v>5</v>
      </c>
      <c r="BJ90" s="208" t="s">
        <v>5</v>
      </c>
      <c r="BK90" s="208" t="s">
        <v>5</v>
      </c>
      <c r="BL90" s="227" t="s">
        <v>5</v>
      </c>
      <c r="BM90" s="208" t="s">
        <v>5</v>
      </c>
      <c r="BN90" s="165">
        <v>0</v>
      </c>
      <c r="BO90" s="166">
        <v>1</v>
      </c>
      <c r="BP90" s="208">
        <f>Table10093[[#This Row],[عام Public الربع الثاني عام2023م Quarter 2-2023]]+Table10093[[#This Row],[خاص Private الربع الثاني عام2023م Quarter 2-2023]]</f>
        <v>1</v>
      </c>
      <c r="BQ90" s="165">
        <v>0</v>
      </c>
      <c r="BR90" s="166">
        <v>1</v>
      </c>
      <c r="BS90" s="208">
        <f>Table10093[[#This Row],[خاص Private الربع الثالث عام2023م Quarter 3-2023]]+Table10093[[#This Row],[عام Public الربع الثالث عام2023م Quarter 3-2023]]</f>
        <v>1</v>
      </c>
      <c r="BT90" s="165">
        <v>0</v>
      </c>
      <c r="BU90" s="167">
        <v>1</v>
      </c>
      <c r="BV90" s="167">
        <f>Table10093[[#This Row],[خاص Private لربع الرابع عام2023م Quarter 4-2023]]+Table10093[[#This Row],[عام Public الربع الرابع عام2023م Quarter 4-2023]]</f>
        <v>1</v>
      </c>
      <c r="BW90" s="167">
        <v>0</v>
      </c>
      <c r="BX90" s="167">
        <v>1</v>
      </c>
      <c r="BY90" s="167">
        <f>Table10093[[#This Row],[عام Public الربع الأول عام2024م Quarter 1-2024]]+Table10093[[#This Row],[خاص Private الربع الأول عام2024م Quarter 1-2024]]</f>
        <v>1</v>
      </c>
      <c r="BZ90" s="167">
        <v>0</v>
      </c>
      <c r="CA90" s="167">
        <v>1</v>
      </c>
      <c r="CB90" s="167">
        <f>Table10093[[#This Row],[عام Public الربع الثاني عام2024م Quarter 2-2024]]+Table10093[[#This Row],[خاص Private الربع الثاني عام2024م Quarter 2-2024]]</f>
        <v>1</v>
      </c>
      <c r="CC90" s="167">
        <v>0</v>
      </c>
      <c r="CD90" s="167">
        <v>1</v>
      </c>
      <c r="CE90" s="167">
        <f>Table10093[[#This Row],[خاص Private الربع الثالث عام2024م Quarter 3-2024]]+Table10093[[#This Row],[عام Public الربع الثالث عام2024م Quarter 3-2024]]</f>
        <v>1</v>
      </c>
    </row>
    <row r="91" spans="1:83" ht="49" customHeight="1" thickBot="1">
      <c r="A91" s="186">
        <v>80</v>
      </c>
      <c r="B91" s="168" t="s">
        <v>142</v>
      </c>
      <c r="C91" s="171" t="s">
        <v>5</v>
      </c>
      <c r="D91" s="171" t="s">
        <v>5</v>
      </c>
      <c r="E91" s="171" t="s">
        <v>5</v>
      </c>
      <c r="F91" s="171" t="s">
        <v>5</v>
      </c>
      <c r="G91" s="171" t="s">
        <v>5</v>
      </c>
      <c r="H91" s="171" t="s">
        <v>5</v>
      </c>
      <c r="I91" s="171" t="s">
        <v>5</v>
      </c>
      <c r="J91" s="171" t="s">
        <v>5</v>
      </c>
      <c r="K91" s="171" t="s">
        <v>5</v>
      </c>
      <c r="L91" s="171" t="s">
        <v>5</v>
      </c>
      <c r="M91" s="170" t="s">
        <v>5</v>
      </c>
      <c r="N91" s="171" t="s">
        <v>5</v>
      </c>
      <c r="O91" s="171" t="s">
        <v>5</v>
      </c>
      <c r="P91" s="170" t="s">
        <v>5</v>
      </c>
      <c r="Q91" s="171" t="s">
        <v>5</v>
      </c>
      <c r="R91" s="171" t="s">
        <v>5</v>
      </c>
      <c r="S91" s="170" t="s">
        <v>5</v>
      </c>
      <c r="T91" s="171" t="s">
        <v>5</v>
      </c>
      <c r="U91" s="171" t="s">
        <v>5</v>
      </c>
      <c r="V91" s="170" t="s">
        <v>5</v>
      </c>
      <c r="W91" s="167" t="s">
        <v>5</v>
      </c>
      <c r="X91" s="268" t="s">
        <v>5</v>
      </c>
      <c r="Y91" s="170" t="s">
        <v>5</v>
      </c>
      <c r="Z91" s="167" t="s">
        <v>5</v>
      </c>
      <c r="AA91" s="167" t="s">
        <v>5</v>
      </c>
      <c r="AB91" s="166" t="s">
        <v>5</v>
      </c>
      <c r="AC91" s="167" t="s">
        <v>5</v>
      </c>
      <c r="AD91" s="167" t="s">
        <v>5</v>
      </c>
      <c r="AE91" s="166" t="s">
        <v>5</v>
      </c>
      <c r="AF91" s="167" t="s">
        <v>5</v>
      </c>
      <c r="AG91" s="167" t="s">
        <v>5</v>
      </c>
      <c r="AH91" s="166" t="s">
        <v>5</v>
      </c>
      <c r="AI91" s="167" t="s">
        <v>5</v>
      </c>
      <c r="AJ91" s="167" t="s">
        <v>5</v>
      </c>
      <c r="AK91" s="166" t="s">
        <v>5</v>
      </c>
      <c r="AL91" s="167" t="s">
        <v>5</v>
      </c>
      <c r="AM91" s="167" t="s">
        <v>5</v>
      </c>
      <c r="AN91" s="166" t="s">
        <v>5</v>
      </c>
      <c r="AO91" s="167" t="s">
        <v>5</v>
      </c>
      <c r="AP91" s="167" t="s">
        <v>5</v>
      </c>
      <c r="AQ91" s="166" t="s">
        <v>5</v>
      </c>
      <c r="AR91" s="167" t="s">
        <v>5</v>
      </c>
      <c r="AS91" s="167" t="s">
        <v>5</v>
      </c>
      <c r="AT91" s="166" t="s">
        <v>5</v>
      </c>
      <c r="AU91" s="167" t="s">
        <v>5</v>
      </c>
      <c r="AV91" s="167" t="s">
        <v>5</v>
      </c>
      <c r="AW91" s="166" t="s">
        <v>5</v>
      </c>
      <c r="AX91" s="167" t="s">
        <v>5</v>
      </c>
      <c r="AY91" s="167" t="s">
        <v>5</v>
      </c>
      <c r="AZ91" s="167" t="s">
        <v>5</v>
      </c>
      <c r="BA91" s="167" t="s">
        <v>5</v>
      </c>
      <c r="BB91" s="167" t="s">
        <v>5</v>
      </c>
      <c r="BC91" s="166" t="s">
        <v>5</v>
      </c>
      <c r="BD91" s="167" t="s">
        <v>5</v>
      </c>
      <c r="BE91" s="167" t="s">
        <v>5</v>
      </c>
      <c r="BF91" s="166" t="s">
        <v>5</v>
      </c>
      <c r="BG91" s="167" t="s">
        <v>5</v>
      </c>
      <c r="BH91" s="167" t="s">
        <v>5</v>
      </c>
      <c r="BI91" s="167" t="s">
        <v>5</v>
      </c>
      <c r="BJ91" s="167" t="s">
        <v>5</v>
      </c>
      <c r="BK91" s="167" t="s">
        <v>5</v>
      </c>
      <c r="BL91" s="166" t="s">
        <v>5</v>
      </c>
      <c r="BM91" s="167" t="s">
        <v>5</v>
      </c>
      <c r="BN91" s="167" t="s">
        <v>5</v>
      </c>
      <c r="BO91" s="166" t="s">
        <v>5</v>
      </c>
      <c r="BP91" s="167" t="s">
        <v>5</v>
      </c>
      <c r="BQ91" s="165">
        <v>0</v>
      </c>
      <c r="BR91" s="166">
        <v>1</v>
      </c>
      <c r="BS91" s="167">
        <f>Table10093[[#This Row],[خاص Private الربع الثالث عام2023م Quarter 3-2023]]+Table10093[[#This Row],[عام Public الربع الثالث عام2023م Quarter 3-2023]]</f>
        <v>1</v>
      </c>
      <c r="BT91" s="165">
        <v>0</v>
      </c>
      <c r="BU91" s="166">
        <v>1</v>
      </c>
      <c r="BV91" s="167">
        <f>Table10093[[#This Row],[خاص Private لربع الرابع عام2023م Quarter 4-2023]]+Table10093[[#This Row],[عام Public الربع الرابع عام2023م Quarter 4-2023]]</f>
        <v>1</v>
      </c>
      <c r="BW91" s="167">
        <v>0</v>
      </c>
      <c r="BX91" s="167">
        <v>1</v>
      </c>
      <c r="BY91" s="167">
        <f>Table10093[[#This Row],[عام Public الربع الأول عام2024م Quarter 1-2024]]+Table10093[[#This Row],[خاص Private الربع الأول عام2024م Quarter 1-2024]]</f>
        <v>1</v>
      </c>
      <c r="BZ91" s="167">
        <v>0</v>
      </c>
      <c r="CA91" s="167">
        <v>1</v>
      </c>
      <c r="CB91" s="167">
        <f>Table10093[[#This Row],[عام Public الربع الثاني عام2024م Quarter 2-2024]]+Table10093[[#This Row],[خاص Private الربع الثاني عام2024م Quarter 2-2024]]</f>
        <v>1</v>
      </c>
      <c r="CC91" s="167">
        <v>0</v>
      </c>
      <c r="CD91" s="167">
        <v>1</v>
      </c>
      <c r="CE91" s="167">
        <f>Table10093[[#This Row],[خاص Private الربع الثالث عام2024م Quarter 3-2024]]+Table10093[[#This Row],[عام Public الربع الثالث عام2024م Quarter 3-2024]]</f>
        <v>1</v>
      </c>
    </row>
    <row r="92" spans="1:83" ht="49" customHeight="1" thickBot="1">
      <c r="A92" s="186">
        <v>81</v>
      </c>
      <c r="B92" s="168" t="s">
        <v>94</v>
      </c>
      <c r="C92" s="171" t="s">
        <v>5</v>
      </c>
      <c r="D92" s="171" t="s">
        <v>5</v>
      </c>
      <c r="E92" s="171" t="s">
        <v>5</v>
      </c>
      <c r="F92" s="171" t="s">
        <v>5</v>
      </c>
      <c r="G92" s="171" t="s">
        <v>5</v>
      </c>
      <c r="H92" s="171" t="s">
        <v>5</v>
      </c>
      <c r="I92" s="171" t="s">
        <v>5</v>
      </c>
      <c r="J92" s="171" t="s">
        <v>5</v>
      </c>
      <c r="K92" s="171" t="s">
        <v>5</v>
      </c>
      <c r="L92" s="171" t="s">
        <v>5</v>
      </c>
      <c r="M92" s="170" t="s">
        <v>5</v>
      </c>
      <c r="N92" s="171" t="s">
        <v>5</v>
      </c>
      <c r="O92" s="171" t="s">
        <v>5</v>
      </c>
      <c r="P92" s="170" t="s">
        <v>5</v>
      </c>
      <c r="Q92" s="171" t="s">
        <v>5</v>
      </c>
      <c r="R92" s="171" t="s">
        <v>5</v>
      </c>
      <c r="S92" s="170" t="s">
        <v>5</v>
      </c>
      <c r="T92" s="171" t="s">
        <v>5</v>
      </c>
      <c r="U92" s="171" t="s">
        <v>5</v>
      </c>
      <c r="V92" s="170" t="s">
        <v>5</v>
      </c>
      <c r="W92" s="167" t="s">
        <v>5</v>
      </c>
      <c r="X92" s="171" t="s">
        <v>5</v>
      </c>
      <c r="Y92" s="170" t="s">
        <v>5</v>
      </c>
      <c r="Z92" s="167" t="s">
        <v>5</v>
      </c>
      <c r="AA92" s="167" t="s">
        <v>5</v>
      </c>
      <c r="AB92" s="166" t="s">
        <v>5</v>
      </c>
      <c r="AC92" s="167" t="s">
        <v>5</v>
      </c>
      <c r="AD92" s="167" t="s">
        <v>5</v>
      </c>
      <c r="AE92" s="166" t="s">
        <v>5</v>
      </c>
      <c r="AF92" s="167" t="s">
        <v>5</v>
      </c>
      <c r="AG92" s="167" t="s">
        <v>5</v>
      </c>
      <c r="AH92" s="166" t="s">
        <v>5</v>
      </c>
      <c r="AI92" s="167" t="s">
        <v>5</v>
      </c>
      <c r="AJ92" s="167" t="s">
        <v>5</v>
      </c>
      <c r="AK92" s="166" t="s">
        <v>5</v>
      </c>
      <c r="AL92" s="167" t="s">
        <v>5</v>
      </c>
      <c r="AM92" s="167" t="s">
        <v>5</v>
      </c>
      <c r="AN92" s="166" t="s">
        <v>5</v>
      </c>
      <c r="AO92" s="167" t="s">
        <v>5</v>
      </c>
      <c r="AP92" s="167" t="s">
        <v>5</v>
      </c>
      <c r="AQ92" s="166" t="s">
        <v>5</v>
      </c>
      <c r="AR92" s="167" t="s">
        <v>5</v>
      </c>
      <c r="AS92" s="167" t="s">
        <v>5</v>
      </c>
      <c r="AT92" s="166" t="s">
        <v>5</v>
      </c>
      <c r="AU92" s="167" t="s">
        <v>5</v>
      </c>
      <c r="AV92" s="167" t="s">
        <v>5</v>
      </c>
      <c r="AW92" s="166" t="s">
        <v>5</v>
      </c>
      <c r="AX92" s="167" t="s">
        <v>5</v>
      </c>
      <c r="AY92" s="167" t="s">
        <v>5</v>
      </c>
      <c r="AZ92" s="167" t="s">
        <v>5</v>
      </c>
      <c r="BA92" s="167" t="s">
        <v>5</v>
      </c>
      <c r="BB92" s="167" t="s">
        <v>5</v>
      </c>
      <c r="BC92" s="166" t="s">
        <v>5</v>
      </c>
      <c r="BD92" s="167" t="s">
        <v>5</v>
      </c>
      <c r="BE92" s="167" t="s">
        <v>5</v>
      </c>
      <c r="BF92" s="166" t="s">
        <v>5</v>
      </c>
      <c r="BG92" s="167" t="s">
        <v>5</v>
      </c>
      <c r="BH92" s="167" t="s">
        <v>5</v>
      </c>
      <c r="BI92" s="167" t="s">
        <v>5</v>
      </c>
      <c r="BJ92" s="167" t="s">
        <v>5</v>
      </c>
      <c r="BK92" s="167" t="s">
        <v>5</v>
      </c>
      <c r="BL92" s="166" t="s">
        <v>5</v>
      </c>
      <c r="BM92" s="167" t="s">
        <v>5</v>
      </c>
      <c r="BN92" s="167" t="s">
        <v>5</v>
      </c>
      <c r="BO92" s="166" t="s">
        <v>5</v>
      </c>
      <c r="BP92" s="167" t="s">
        <v>5</v>
      </c>
      <c r="BQ92" s="165">
        <v>0</v>
      </c>
      <c r="BR92" s="166">
        <v>1</v>
      </c>
      <c r="BS92" s="167">
        <f>Table10093[[#This Row],[خاص Private الربع الثالث عام2023م Quarter 3-2023]]+Table10093[[#This Row],[عام Public الربع الثالث عام2023م Quarter 3-2023]]</f>
        <v>1</v>
      </c>
      <c r="BT92" s="165">
        <v>0</v>
      </c>
      <c r="BU92" s="166">
        <v>1</v>
      </c>
      <c r="BV92" s="167">
        <f>Table10093[[#This Row],[خاص Private لربع الرابع عام2023م Quarter 4-2023]]+Table10093[[#This Row],[عام Public الربع الرابع عام2023م Quarter 4-2023]]</f>
        <v>1</v>
      </c>
      <c r="BW92" s="167">
        <v>0</v>
      </c>
      <c r="BX92" s="167">
        <v>1</v>
      </c>
      <c r="BY92" s="167">
        <f>Table10093[[#This Row],[عام Public الربع الأول عام2024م Quarter 1-2024]]+Table10093[[#This Row],[خاص Private الربع الأول عام2024م Quarter 1-2024]]</f>
        <v>1</v>
      </c>
      <c r="BZ92" s="167">
        <v>0</v>
      </c>
      <c r="CA92" s="167">
        <v>1</v>
      </c>
      <c r="CB92" s="167">
        <f>Table10093[[#This Row],[عام Public الربع الثاني عام2024م Quarter 2-2024]]+Table10093[[#This Row],[خاص Private الربع الثاني عام2024م Quarter 2-2024]]</f>
        <v>1</v>
      </c>
      <c r="CC92" s="167">
        <v>0</v>
      </c>
      <c r="CD92" s="167">
        <v>1</v>
      </c>
      <c r="CE92" s="167">
        <f>Table10093[[#This Row],[خاص Private الربع الثالث عام2024م Quarter 3-2024]]+Table10093[[#This Row],[عام Public الربع الثالث عام2024م Quarter 3-2024]]</f>
        <v>1</v>
      </c>
    </row>
    <row r="93" spans="1:83" ht="49" customHeight="1" thickBot="1">
      <c r="A93" s="186">
        <v>82</v>
      </c>
      <c r="B93" s="168" t="s">
        <v>190</v>
      </c>
      <c r="C93" s="171" t="s">
        <v>5</v>
      </c>
      <c r="D93" s="171" t="s">
        <v>5</v>
      </c>
      <c r="E93" s="171" t="s">
        <v>5</v>
      </c>
      <c r="F93" s="171" t="s">
        <v>5</v>
      </c>
      <c r="G93" s="171" t="s">
        <v>5</v>
      </c>
      <c r="H93" s="171" t="s">
        <v>5</v>
      </c>
      <c r="I93" s="171" t="s">
        <v>5</v>
      </c>
      <c r="J93" s="171" t="s">
        <v>5</v>
      </c>
      <c r="K93" s="171" t="s">
        <v>5</v>
      </c>
      <c r="L93" s="171" t="s">
        <v>5</v>
      </c>
      <c r="M93" s="170" t="s">
        <v>5</v>
      </c>
      <c r="N93" s="171" t="s">
        <v>5</v>
      </c>
      <c r="O93" s="171" t="s">
        <v>5</v>
      </c>
      <c r="P93" s="170" t="s">
        <v>5</v>
      </c>
      <c r="Q93" s="171" t="s">
        <v>5</v>
      </c>
      <c r="R93" s="171" t="s">
        <v>5</v>
      </c>
      <c r="S93" s="170" t="s">
        <v>5</v>
      </c>
      <c r="T93" s="171" t="s">
        <v>5</v>
      </c>
      <c r="U93" s="171" t="s">
        <v>5</v>
      </c>
      <c r="V93" s="170" t="s">
        <v>5</v>
      </c>
      <c r="W93" s="167" t="s">
        <v>5</v>
      </c>
      <c r="X93" s="171" t="s">
        <v>5</v>
      </c>
      <c r="Y93" s="170" t="s">
        <v>5</v>
      </c>
      <c r="Z93" s="167" t="s">
        <v>5</v>
      </c>
      <c r="AA93" s="167" t="s">
        <v>5</v>
      </c>
      <c r="AB93" s="166" t="s">
        <v>5</v>
      </c>
      <c r="AC93" s="167" t="s">
        <v>5</v>
      </c>
      <c r="AD93" s="167" t="s">
        <v>5</v>
      </c>
      <c r="AE93" s="166" t="s">
        <v>5</v>
      </c>
      <c r="AF93" s="167" t="s">
        <v>5</v>
      </c>
      <c r="AG93" s="167" t="s">
        <v>5</v>
      </c>
      <c r="AH93" s="166" t="s">
        <v>5</v>
      </c>
      <c r="AI93" s="167" t="s">
        <v>5</v>
      </c>
      <c r="AJ93" s="167" t="s">
        <v>5</v>
      </c>
      <c r="AK93" s="166" t="s">
        <v>5</v>
      </c>
      <c r="AL93" s="167" t="s">
        <v>5</v>
      </c>
      <c r="AM93" s="167" t="s">
        <v>5</v>
      </c>
      <c r="AN93" s="166" t="s">
        <v>5</v>
      </c>
      <c r="AO93" s="167" t="s">
        <v>5</v>
      </c>
      <c r="AP93" s="167" t="s">
        <v>5</v>
      </c>
      <c r="AQ93" s="166" t="s">
        <v>5</v>
      </c>
      <c r="AR93" s="167" t="s">
        <v>5</v>
      </c>
      <c r="AS93" s="167" t="s">
        <v>5</v>
      </c>
      <c r="AT93" s="166" t="s">
        <v>5</v>
      </c>
      <c r="AU93" s="167" t="s">
        <v>5</v>
      </c>
      <c r="AV93" s="167" t="s">
        <v>5</v>
      </c>
      <c r="AW93" s="166" t="s">
        <v>5</v>
      </c>
      <c r="AX93" s="167" t="s">
        <v>5</v>
      </c>
      <c r="AY93" s="167" t="s">
        <v>5</v>
      </c>
      <c r="AZ93" s="167" t="s">
        <v>5</v>
      </c>
      <c r="BA93" s="167" t="s">
        <v>5</v>
      </c>
      <c r="BB93" s="167" t="s">
        <v>5</v>
      </c>
      <c r="BC93" s="166" t="s">
        <v>5</v>
      </c>
      <c r="BD93" s="167" t="s">
        <v>5</v>
      </c>
      <c r="BE93" s="167" t="s">
        <v>5</v>
      </c>
      <c r="BF93" s="166" t="s">
        <v>5</v>
      </c>
      <c r="BG93" s="167" t="s">
        <v>5</v>
      </c>
      <c r="BH93" s="167" t="s">
        <v>5</v>
      </c>
      <c r="BI93" s="167" t="s">
        <v>5</v>
      </c>
      <c r="BJ93" s="167" t="s">
        <v>5</v>
      </c>
      <c r="BK93" s="167" t="s">
        <v>5</v>
      </c>
      <c r="BL93" s="166" t="s">
        <v>5</v>
      </c>
      <c r="BM93" s="167" t="s">
        <v>5</v>
      </c>
      <c r="BN93" s="167" t="s">
        <v>5</v>
      </c>
      <c r="BO93" s="166" t="s">
        <v>5</v>
      </c>
      <c r="BP93" s="167" t="s">
        <v>5</v>
      </c>
      <c r="BQ93" s="167" t="s">
        <v>5</v>
      </c>
      <c r="BR93" s="166" t="s">
        <v>5</v>
      </c>
      <c r="BS93" s="167" t="s">
        <v>5</v>
      </c>
      <c r="BT93" s="167" t="s">
        <v>5</v>
      </c>
      <c r="BU93" s="166" t="s">
        <v>5</v>
      </c>
      <c r="BV93" s="167" t="s">
        <v>5</v>
      </c>
      <c r="BW93" s="167">
        <v>0</v>
      </c>
      <c r="BX93" s="167">
        <v>1</v>
      </c>
      <c r="BY93" s="167">
        <f>Table10093[[#This Row],[عام Public الربع الأول عام2024م Quarter 1-2024]]+Table10093[[#This Row],[خاص Private الربع الأول عام2024م Quarter 1-2024]]</f>
        <v>1</v>
      </c>
      <c r="BZ93" s="167">
        <v>0</v>
      </c>
      <c r="CA93" s="167">
        <v>1</v>
      </c>
      <c r="CB93" s="167">
        <f>Table10093[[#This Row],[عام Public الربع الثاني عام2024م Quarter 2-2024]]+Table10093[[#This Row],[خاص Private الربع الثاني عام2024م Quarter 2-2024]]</f>
        <v>1</v>
      </c>
      <c r="CC93" s="167">
        <v>0</v>
      </c>
      <c r="CD93" s="167">
        <v>1</v>
      </c>
      <c r="CE93" s="167">
        <f>Table10093[[#This Row],[خاص Private الربع الثالث عام2024م Quarter 3-2024]]+Table10093[[#This Row],[عام Public الربع الثالث عام2024م Quarter 3-2024]]</f>
        <v>1</v>
      </c>
    </row>
    <row r="94" spans="1:83" ht="49" customHeight="1" thickBot="1">
      <c r="A94" s="186">
        <v>83</v>
      </c>
      <c r="B94" s="168" t="s">
        <v>174</v>
      </c>
      <c r="C94" s="169"/>
      <c r="D94" s="169"/>
      <c r="E94" s="169"/>
      <c r="F94" s="169"/>
      <c r="G94" s="169"/>
      <c r="H94" s="169"/>
      <c r="I94" s="169"/>
      <c r="J94" s="169"/>
      <c r="K94" s="169"/>
      <c r="L94" s="169"/>
      <c r="M94" s="180"/>
      <c r="N94" s="169"/>
      <c r="O94" s="169"/>
      <c r="P94" s="180"/>
      <c r="Q94" s="169"/>
      <c r="R94" s="169"/>
      <c r="S94" s="180"/>
      <c r="T94" s="169"/>
      <c r="U94" s="169"/>
      <c r="V94" s="180"/>
      <c r="W94" s="167">
        <f>V94+U94</f>
        <v>0</v>
      </c>
      <c r="X94" s="173"/>
      <c r="Y94" s="180"/>
      <c r="Z94" s="165"/>
      <c r="AA94" s="165"/>
      <c r="AB94" s="174"/>
      <c r="AC94" s="165"/>
      <c r="AD94" s="165"/>
      <c r="AE94" s="174"/>
      <c r="AF94" s="167"/>
      <c r="AG94" s="165"/>
      <c r="AH94" s="166"/>
      <c r="AI94" s="167"/>
      <c r="AJ94" s="165"/>
      <c r="AK94" s="166"/>
      <c r="AL94" s="167"/>
      <c r="AM94" s="167"/>
      <c r="AN94" s="166"/>
      <c r="AO94" s="167"/>
      <c r="AP94" s="167"/>
      <c r="AQ94" s="166"/>
      <c r="AR94" s="167"/>
      <c r="AS94" s="167"/>
      <c r="AT94" s="166"/>
      <c r="AU94" s="167"/>
      <c r="AV94" s="167"/>
      <c r="AW94" s="166"/>
      <c r="AX94" s="167"/>
      <c r="AY94" s="167"/>
      <c r="AZ94" s="167"/>
      <c r="BA94" s="167"/>
      <c r="BB94" s="167"/>
      <c r="BC94" s="166"/>
      <c r="BD94" s="167"/>
      <c r="BE94" s="167"/>
      <c r="BF94" s="166"/>
      <c r="BG94" s="167"/>
      <c r="BH94" s="167"/>
      <c r="BI94" s="167"/>
      <c r="BJ94" s="167">
        <f>BI94+BH94</f>
        <v>0</v>
      </c>
      <c r="BK94" s="165"/>
      <c r="BL94" s="166"/>
      <c r="BM94" s="167">
        <f t="shared" ref="BM94:BM99" si="40">BL94+BK94</f>
        <v>0</v>
      </c>
      <c r="BN94" s="165"/>
      <c r="BO94" s="166"/>
      <c r="BP94" s="208">
        <f>Table10093[[#This Row],[عام Public الربع الثاني عام2023م Quarter 2-2023]]+Table10093[[#This Row],[خاص Private الربع الثاني عام2023م Quarter 2-2023]]</f>
        <v>0</v>
      </c>
      <c r="BQ94" s="165"/>
      <c r="BR94" s="166"/>
      <c r="BS94" s="167">
        <f>Table10093[[#This Row],[خاص Private الربع الثالث عام2023م Quarter 3-2023]]+Table10093[[#This Row],[عام Public الربع الثالث عام2023م Quarter 3-2023]]</f>
        <v>0</v>
      </c>
      <c r="BT94" s="165"/>
      <c r="BU94" s="166"/>
      <c r="BV94" s="167">
        <f>Table10093[[#This Row],[خاص Private لربع الرابع عام2023م Quarter 4-2023]]+Table10093[[#This Row],[عام Public الربع الرابع عام2023م Quarter 4-2023]]</f>
        <v>0</v>
      </c>
      <c r="BW94" s="165"/>
      <c r="BX94" s="167"/>
      <c r="BY94" s="167">
        <f>Table10093[[#This Row],[عام Public الربع الأول عام2024م Quarter 1-2024]]+Table10093[[#This Row],[خاص Private الربع الأول عام2024م Quarter 1-2024]]</f>
        <v>0</v>
      </c>
      <c r="BZ94" s="167"/>
      <c r="CA94" s="167"/>
      <c r="CB94" s="167">
        <f>Table10093[[#This Row],[عام Public الربع الثاني عام2024م Quarter 2-2024]]+Table10093[[#This Row],[خاص Private الربع الثاني عام2024م Quarter 2-2024]]</f>
        <v>0</v>
      </c>
      <c r="CC94" s="167">
        <v>0</v>
      </c>
      <c r="CD94" s="167">
        <v>1</v>
      </c>
      <c r="CE94" s="167">
        <f>Table10093[[#This Row],[خاص Private الربع الثالث عام2024م Quarter 3-2024]]+Table10093[[#This Row],[عام Public الربع الثالث عام2024م Quarter 3-2024]]</f>
        <v>1</v>
      </c>
    </row>
    <row r="95" spans="1:83" ht="49" customHeight="1" thickBot="1">
      <c r="A95" s="186">
        <v>84</v>
      </c>
      <c r="B95" s="168" t="s">
        <v>664</v>
      </c>
      <c r="C95" s="169"/>
      <c r="D95" s="169"/>
      <c r="E95" s="169"/>
      <c r="F95" s="169"/>
      <c r="G95" s="169"/>
      <c r="H95" s="169"/>
      <c r="I95" s="169"/>
      <c r="J95" s="169"/>
      <c r="K95" s="169"/>
      <c r="L95" s="169"/>
      <c r="M95" s="180"/>
      <c r="N95" s="169"/>
      <c r="O95" s="169"/>
      <c r="P95" s="180"/>
      <c r="Q95" s="169"/>
      <c r="R95" s="169"/>
      <c r="S95" s="180"/>
      <c r="T95" s="169"/>
      <c r="U95" s="169"/>
      <c r="V95" s="180"/>
      <c r="W95" s="167">
        <f>V95+U95</f>
        <v>0</v>
      </c>
      <c r="X95" s="169"/>
      <c r="Y95" s="180"/>
      <c r="Z95" s="165"/>
      <c r="AA95" s="165"/>
      <c r="AB95" s="174"/>
      <c r="AC95" s="165"/>
      <c r="AD95" s="165"/>
      <c r="AE95" s="174"/>
      <c r="AF95" s="167"/>
      <c r="AG95" s="165"/>
      <c r="AH95" s="166"/>
      <c r="AI95" s="167"/>
      <c r="AJ95" s="165"/>
      <c r="AK95" s="166"/>
      <c r="AL95" s="167"/>
      <c r="AM95" s="167"/>
      <c r="AN95" s="166"/>
      <c r="AO95" s="167"/>
      <c r="AP95" s="167"/>
      <c r="AQ95" s="166"/>
      <c r="AR95" s="167"/>
      <c r="AS95" s="167"/>
      <c r="AT95" s="166"/>
      <c r="AU95" s="167"/>
      <c r="AV95" s="167"/>
      <c r="AW95" s="166"/>
      <c r="AX95" s="167"/>
      <c r="AY95" s="167"/>
      <c r="AZ95" s="167"/>
      <c r="BA95" s="167"/>
      <c r="BB95" s="167"/>
      <c r="BC95" s="166"/>
      <c r="BD95" s="167"/>
      <c r="BE95" s="167"/>
      <c r="BF95" s="166"/>
      <c r="BG95" s="167"/>
      <c r="BH95" s="167"/>
      <c r="BI95" s="167"/>
      <c r="BJ95" s="167">
        <f>BI95+BH95</f>
        <v>0</v>
      </c>
      <c r="BK95" s="165"/>
      <c r="BL95" s="166"/>
      <c r="BM95" s="167">
        <f t="shared" si="40"/>
        <v>0</v>
      </c>
      <c r="BN95" s="165"/>
      <c r="BO95" s="166"/>
      <c r="BP95" s="208">
        <f>Table10093[[#This Row],[عام Public الربع الثاني عام2023م Quarter 2-2023]]+Table10093[[#This Row],[خاص Private الربع الثاني عام2023م Quarter 2-2023]]</f>
        <v>0</v>
      </c>
      <c r="BQ95" s="165"/>
      <c r="BR95" s="166"/>
      <c r="BS95" s="167">
        <f>Table10093[[#This Row],[خاص Private الربع الثالث عام2023م Quarter 3-2023]]+Table10093[[#This Row],[عام Public الربع الثالث عام2023م Quarter 3-2023]]</f>
        <v>0</v>
      </c>
      <c r="BT95" s="165"/>
      <c r="BU95" s="166"/>
      <c r="BV95" s="167">
        <f>Table10093[[#This Row],[خاص Private لربع الرابع عام2023م Quarter 4-2023]]+Table10093[[#This Row],[عام Public الربع الرابع عام2023م Quarter 4-2023]]</f>
        <v>0</v>
      </c>
      <c r="BW95" s="165"/>
      <c r="BX95" s="167"/>
      <c r="BY95" s="167">
        <f>Table10093[[#This Row],[عام Public الربع الأول عام2024م Quarter 1-2024]]+Table10093[[#This Row],[خاص Private الربع الأول عام2024م Quarter 1-2024]]</f>
        <v>0</v>
      </c>
      <c r="BZ95" s="167"/>
      <c r="CA95" s="167"/>
      <c r="CB95" s="167">
        <f>Table10093[[#This Row],[عام Public الربع الثاني عام2024م Quarter 2-2024]]+Table10093[[#This Row],[خاص Private الربع الثاني عام2024م Quarter 2-2024]]</f>
        <v>0</v>
      </c>
      <c r="CC95" s="167">
        <v>0</v>
      </c>
      <c r="CD95" s="167">
        <v>1</v>
      </c>
      <c r="CE95" s="167">
        <f>Table10093[[#This Row],[خاص Private الربع الثالث عام2024م Quarter 3-2024]]+Table10093[[#This Row],[عام Public الربع الثالث عام2024م Quarter 3-2024]]</f>
        <v>1</v>
      </c>
    </row>
    <row r="96" spans="1:83" ht="49" customHeight="1" thickBot="1">
      <c r="A96" s="186">
        <v>85</v>
      </c>
      <c r="B96" s="229" t="s">
        <v>177</v>
      </c>
      <c r="C96" s="169"/>
      <c r="D96" s="169"/>
      <c r="E96" s="169"/>
      <c r="F96" s="171" t="s">
        <v>5</v>
      </c>
      <c r="G96" s="171" t="s">
        <v>5</v>
      </c>
      <c r="H96" s="171" t="s">
        <v>5</v>
      </c>
      <c r="I96" s="171" t="s">
        <v>5</v>
      </c>
      <c r="J96" s="171" t="s">
        <v>5</v>
      </c>
      <c r="K96" s="171" t="s">
        <v>5</v>
      </c>
      <c r="L96" s="171" t="s">
        <v>5</v>
      </c>
      <c r="M96" s="170" t="s">
        <v>5</v>
      </c>
      <c r="N96" s="171" t="s">
        <v>5</v>
      </c>
      <c r="O96" s="171" t="s">
        <v>5</v>
      </c>
      <c r="P96" s="170" t="s">
        <v>5</v>
      </c>
      <c r="Q96" s="171" t="s">
        <v>5</v>
      </c>
      <c r="R96" s="171" t="s">
        <v>5</v>
      </c>
      <c r="S96" s="170" t="s">
        <v>5</v>
      </c>
      <c r="T96" s="171" t="s">
        <v>5</v>
      </c>
      <c r="U96" s="171" t="s">
        <v>5</v>
      </c>
      <c r="V96" s="170" t="s">
        <v>5</v>
      </c>
      <c r="W96" s="167" t="s">
        <v>5</v>
      </c>
      <c r="X96" s="171" t="s">
        <v>5</v>
      </c>
      <c r="Y96" s="170" t="s">
        <v>5</v>
      </c>
      <c r="Z96" s="167" t="s">
        <v>5</v>
      </c>
      <c r="AA96" s="167" t="s">
        <v>5</v>
      </c>
      <c r="AB96" s="166" t="s">
        <v>5</v>
      </c>
      <c r="AC96" s="167" t="s">
        <v>5</v>
      </c>
      <c r="AD96" s="167" t="s">
        <v>5</v>
      </c>
      <c r="AE96" s="166" t="s">
        <v>5</v>
      </c>
      <c r="AF96" s="167" t="s">
        <v>5</v>
      </c>
      <c r="AG96" s="167" t="s">
        <v>5</v>
      </c>
      <c r="AH96" s="166" t="s">
        <v>5</v>
      </c>
      <c r="AI96" s="167" t="s">
        <v>5</v>
      </c>
      <c r="AJ96" s="167" t="s">
        <v>5</v>
      </c>
      <c r="AK96" s="166" t="s">
        <v>5</v>
      </c>
      <c r="AL96" s="167" t="s">
        <v>5</v>
      </c>
      <c r="AM96" s="167" t="s">
        <v>5</v>
      </c>
      <c r="AN96" s="166" t="s">
        <v>5</v>
      </c>
      <c r="AO96" s="167" t="s">
        <v>5</v>
      </c>
      <c r="AP96" s="167" t="s">
        <v>5</v>
      </c>
      <c r="AQ96" s="166" t="s">
        <v>5</v>
      </c>
      <c r="AR96" s="167" t="s">
        <v>5</v>
      </c>
      <c r="AS96" s="167" t="s">
        <v>5</v>
      </c>
      <c r="AT96" s="166" t="s">
        <v>5</v>
      </c>
      <c r="AU96" s="167" t="s">
        <v>5</v>
      </c>
      <c r="AV96" s="167" t="s">
        <v>5</v>
      </c>
      <c r="AW96" s="166" t="s">
        <v>5</v>
      </c>
      <c r="AX96" s="167" t="s">
        <v>5</v>
      </c>
      <c r="AY96" s="167" t="s">
        <v>5</v>
      </c>
      <c r="AZ96" s="167" t="s">
        <v>5</v>
      </c>
      <c r="BA96" s="167" t="s">
        <v>5</v>
      </c>
      <c r="BB96" s="167" t="s">
        <v>5</v>
      </c>
      <c r="BC96" s="166" t="s">
        <v>5</v>
      </c>
      <c r="BD96" s="167" t="s">
        <v>5</v>
      </c>
      <c r="BE96" s="167" t="s">
        <v>5</v>
      </c>
      <c r="BF96" s="166" t="s">
        <v>5</v>
      </c>
      <c r="BG96" s="167" t="s">
        <v>5</v>
      </c>
      <c r="BH96" s="167" t="s">
        <v>5</v>
      </c>
      <c r="BI96" s="167" t="s">
        <v>5</v>
      </c>
      <c r="BJ96" s="167" t="s">
        <v>5</v>
      </c>
      <c r="BK96" s="165">
        <v>0</v>
      </c>
      <c r="BL96" s="166">
        <v>1</v>
      </c>
      <c r="BM96" s="167">
        <f t="shared" si="40"/>
        <v>1</v>
      </c>
      <c r="BN96" s="165">
        <v>0</v>
      </c>
      <c r="BO96" s="166">
        <v>1</v>
      </c>
      <c r="BP96" s="167">
        <f>Table10093[[#This Row],[عام Public الربع الثاني عام2023م Quarter 2-2023]]+Table10093[[#This Row],[خاص Private الربع الثاني عام2023م Quarter 2-2023]]</f>
        <v>1</v>
      </c>
      <c r="BQ96" s="165">
        <v>0</v>
      </c>
      <c r="BR96" s="166">
        <v>1</v>
      </c>
      <c r="BS96" s="167">
        <f>Table10093[[#This Row],[خاص Private الربع الثالث عام2023م Quarter 3-2023]]+Table10093[[#This Row],[عام Public الربع الثالث عام2023م Quarter 3-2023]]</f>
        <v>1</v>
      </c>
      <c r="BT96" s="165">
        <v>0</v>
      </c>
      <c r="BU96" s="166">
        <v>1</v>
      </c>
      <c r="BV96" s="167">
        <f>Table10093[[#This Row],[خاص Private لربع الرابع عام2023م Quarter 4-2023]]+Table10093[[#This Row],[عام Public الربع الرابع عام2023م Quarter 4-2023]]</f>
        <v>1</v>
      </c>
      <c r="BW96" s="167">
        <v>0</v>
      </c>
      <c r="BX96" s="167">
        <v>1</v>
      </c>
      <c r="BY96" s="167">
        <f>Table10093[[#This Row],[عام Public الربع الأول عام2024م Quarter 1-2024]]+Table10093[[#This Row],[خاص Private الربع الأول عام2024م Quarter 1-2024]]</f>
        <v>1</v>
      </c>
      <c r="BZ96" s="167">
        <v>0</v>
      </c>
      <c r="CA96" s="167">
        <v>0</v>
      </c>
      <c r="CB96" s="167">
        <f>Table10093[[#This Row],[عام Public الربع الثاني عام2024م Quarter 2-2024]]+Table10093[[#This Row],[خاص Private الربع الثاني عام2024م Quarter 2-2024]]</f>
        <v>0</v>
      </c>
      <c r="CC96" s="167">
        <v>0</v>
      </c>
      <c r="CD96" s="167">
        <v>0</v>
      </c>
      <c r="CE96" s="167">
        <f>Table10093[[#This Row],[خاص Private الربع الثالث عام2024م Quarter 3-2024]]+Table10093[[#This Row],[عام Public الربع الثالث عام2024م Quarter 3-2024]]</f>
        <v>0</v>
      </c>
    </row>
    <row r="97" spans="1:83" ht="49" customHeight="1" thickBot="1">
      <c r="A97" s="186">
        <v>86</v>
      </c>
      <c r="B97" s="229" t="s">
        <v>555</v>
      </c>
      <c r="C97" s="169"/>
      <c r="D97" s="169"/>
      <c r="E97" s="169"/>
      <c r="F97" s="171" t="s">
        <v>5</v>
      </c>
      <c r="G97" s="171" t="s">
        <v>5</v>
      </c>
      <c r="H97" s="171" t="s">
        <v>5</v>
      </c>
      <c r="I97" s="171" t="s">
        <v>5</v>
      </c>
      <c r="J97" s="171" t="s">
        <v>5</v>
      </c>
      <c r="K97" s="171" t="s">
        <v>5</v>
      </c>
      <c r="L97" s="171" t="s">
        <v>5</v>
      </c>
      <c r="M97" s="170" t="s">
        <v>5</v>
      </c>
      <c r="N97" s="171" t="s">
        <v>5</v>
      </c>
      <c r="O97" s="171" t="s">
        <v>5</v>
      </c>
      <c r="P97" s="170" t="s">
        <v>5</v>
      </c>
      <c r="Q97" s="171" t="s">
        <v>5</v>
      </c>
      <c r="R97" s="171" t="s">
        <v>5</v>
      </c>
      <c r="S97" s="170" t="s">
        <v>5</v>
      </c>
      <c r="T97" s="171" t="s">
        <v>5</v>
      </c>
      <c r="U97" s="171" t="s">
        <v>5</v>
      </c>
      <c r="V97" s="170" t="s">
        <v>5</v>
      </c>
      <c r="W97" s="167" t="s">
        <v>5</v>
      </c>
      <c r="X97" s="171" t="s">
        <v>5</v>
      </c>
      <c r="Y97" s="170" t="s">
        <v>5</v>
      </c>
      <c r="Z97" s="167" t="s">
        <v>5</v>
      </c>
      <c r="AA97" s="167" t="s">
        <v>5</v>
      </c>
      <c r="AB97" s="166" t="s">
        <v>5</v>
      </c>
      <c r="AC97" s="167" t="s">
        <v>5</v>
      </c>
      <c r="AD97" s="167" t="s">
        <v>5</v>
      </c>
      <c r="AE97" s="166" t="s">
        <v>5</v>
      </c>
      <c r="AF97" s="167" t="s">
        <v>5</v>
      </c>
      <c r="AG97" s="167" t="s">
        <v>5</v>
      </c>
      <c r="AH97" s="166" t="s">
        <v>5</v>
      </c>
      <c r="AI97" s="167" t="s">
        <v>5</v>
      </c>
      <c r="AJ97" s="167" t="s">
        <v>5</v>
      </c>
      <c r="AK97" s="166" t="s">
        <v>5</v>
      </c>
      <c r="AL97" s="167" t="s">
        <v>5</v>
      </c>
      <c r="AM97" s="167" t="s">
        <v>5</v>
      </c>
      <c r="AN97" s="166" t="s">
        <v>5</v>
      </c>
      <c r="AO97" s="167" t="s">
        <v>5</v>
      </c>
      <c r="AP97" s="167" t="s">
        <v>5</v>
      </c>
      <c r="AQ97" s="166" t="s">
        <v>5</v>
      </c>
      <c r="AR97" s="167" t="s">
        <v>5</v>
      </c>
      <c r="AS97" s="167" t="s">
        <v>5</v>
      </c>
      <c r="AT97" s="166" t="s">
        <v>5</v>
      </c>
      <c r="AU97" s="167" t="s">
        <v>5</v>
      </c>
      <c r="AV97" s="167" t="s">
        <v>5</v>
      </c>
      <c r="AW97" s="166" t="s">
        <v>5</v>
      </c>
      <c r="AX97" s="167" t="s">
        <v>5</v>
      </c>
      <c r="AY97" s="167" t="s">
        <v>5</v>
      </c>
      <c r="AZ97" s="167" t="s">
        <v>5</v>
      </c>
      <c r="BA97" s="167" t="s">
        <v>5</v>
      </c>
      <c r="BB97" s="167" t="s">
        <v>5</v>
      </c>
      <c r="BC97" s="166" t="s">
        <v>5</v>
      </c>
      <c r="BD97" s="167" t="s">
        <v>5</v>
      </c>
      <c r="BE97" s="167" t="s">
        <v>5</v>
      </c>
      <c r="BF97" s="166" t="s">
        <v>5</v>
      </c>
      <c r="BG97" s="167" t="s">
        <v>5</v>
      </c>
      <c r="BH97" s="167" t="s">
        <v>5</v>
      </c>
      <c r="BI97" s="167" t="s">
        <v>5</v>
      </c>
      <c r="BJ97" s="167" t="s">
        <v>5</v>
      </c>
      <c r="BK97" s="165">
        <v>0</v>
      </c>
      <c r="BL97" s="166">
        <v>1</v>
      </c>
      <c r="BM97" s="167">
        <f t="shared" si="40"/>
        <v>1</v>
      </c>
      <c r="BN97" s="165">
        <v>0</v>
      </c>
      <c r="BO97" s="166">
        <v>1</v>
      </c>
      <c r="BP97" s="167">
        <f>Table10093[[#This Row],[عام Public الربع الثاني عام2023م Quarter 2-2023]]+Table10093[[#This Row],[خاص Private الربع الثاني عام2023م Quarter 2-2023]]</f>
        <v>1</v>
      </c>
      <c r="BQ97" s="165">
        <v>0</v>
      </c>
      <c r="BR97" s="166">
        <v>1</v>
      </c>
      <c r="BS97" s="167">
        <f>Table10093[[#This Row],[خاص Private الربع الثالث عام2023م Quarter 3-2023]]+Table10093[[#This Row],[عام Public الربع الثالث عام2023م Quarter 3-2023]]</f>
        <v>1</v>
      </c>
      <c r="BT97" s="165">
        <v>0</v>
      </c>
      <c r="BU97" s="166">
        <v>1</v>
      </c>
      <c r="BV97" s="167">
        <f>Table10093[[#This Row],[خاص Private لربع الرابع عام2023م Quarter 4-2023]]+Table10093[[#This Row],[عام Public الربع الرابع عام2023م Quarter 4-2023]]</f>
        <v>1</v>
      </c>
      <c r="BW97" s="167">
        <v>0</v>
      </c>
      <c r="BX97" s="167">
        <v>0</v>
      </c>
      <c r="BY97" s="167">
        <f>Table10093[[#This Row],[عام Public الربع الأول عام2024م Quarter 1-2024]]+Table10093[[#This Row],[خاص Private الربع الأول عام2024م Quarter 1-2024]]</f>
        <v>0</v>
      </c>
      <c r="BZ97" s="167">
        <v>0</v>
      </c>
      <c r="CA97" s="167">
        <v>0</v>
      </c>
      <c r="CB97" s="167">
        <f>Table10093[[#This Row],[عام Public الربع الثاني عام2024م Quarter 2-2024]]+Table10093[[#This Row],[خاص Private الربع الثاني عام2024م Quarter 2-2024]]</f>
        <v>0</v>
      </c>
      <c r="CC97" s="167">
        <v>0</v>
      </c>
      <c r="CD97" s="167">
        <v>0</v>
      </c>
      <c r="CE97" s="167">
        <f>Table10093[[#This Row],[خاص Private الربع الثالث عام2024م Quarter 3-2024]]+Table10093[[#This Row],[عام Public الربع الثالث عام2024م Quarter 3-2024]]</f>
        <v>0</v>
      </c>
    </row>
    <row r="98" spans="1:83" ht="49" customHeight="1" thickBot="1">
      <c r="A98" s="186">
        <v>87</v>
      </c>
      <c r="B98" s="168" t="s">
        <v>156</v>
      </c>
      <c r="C98" s="169">
        <v>19</v>
      </c>
      <c r="D98" s="169">
        <v>7</v>
      </c>
      <c r="E98" s="169">
        <v>26</v>
      </c>
      <c r="F98" s="169">
        <v>19</v>
      </c>
      <c r="G98" s="169">
        <v>7</v>
      </c>
      <c r="H98" s="169">
        <v>26</v>
      </c>
      <c r="I98" s="169">
        <v>19</v>
      </c>
      <c r="J98" s="169">
        <v>3</v>
      </c>
      <c r="K98" s="169">
        <v>22</v>
      </c>
      <c r="L98" s="169">
        <v>19</v>
      </c>
      <c r="M98" s="170">
        <v>4</v>
      </c>
      <c r="N98" s="169">
        <v>23</v>
      </c>
      <c r="O98" s="169">
        <v>19</v>
      </c>
      <c r="P98" s="170">
        <v>7</v>
      </c>
      <c r="Q98" s="171">
        <v>26</v>
      </c>
      <c r="R98" s="169">
        <v>19</v>
      </c>
      <c r="S98" s="170">
        <v>7</v>
      </c>
      <c r="T98" s="171">
        <v>26</v>
      </c>
      <c r="U98" s="169">
        <v>19</v>
      </c>
      <c r="V98" s="170">
        <v>7</v>
      </c>
      <c r="W98" s="167">
        <f>V98+U98</f>
        <v>26</v>
      </c>
      <c r="X98" s="169">
        <v>19</v>
      </c>
      <c r="Y98" s="170">
        <v>7</v>
      </c>
      <c r="Z98" s="167">
        <f>Y98+X98</f>
        <v>26</v>
      </c>
      <c r="AA98" s="165">
        <v>19</v>
      </c>
      <c r="AB98" s="166">
        <v>7</v>
      </c>
      <c r="AC98" s="167">
        <f>AB98+AA98</f>
        <v>26</v>
      </c>
      <c r="AD98" s="165">
        <v>19</v>
      </c>
      <c r="AE98" s="166">
        <v>7</v>
      </c>
      <c r="AF98" s="167">
        <f>AE98+AD98</f>
        <v>26</v>
      </c>
      <c r="AG98" s="165">
        <v>19</v>
      </c>
      <c r="AH98" s="166">
        <v>7</v>
      </c>
      <c r="AI98" s="167">
        <f>AH98+AG98</f>
        <v>26</v>
      </c>
      <c r="AJ98" s="165">
        <v>19</v>
      </c>
      <c r="AK98" s="166">
        <v>9</v>
      </c>
      <c r="AL98" s="167">
        <f>AK98+AJ98</f>
        <v>28</v>
      </c>
      <c r="AM98" s="165">
        <v>19</v>
      </c>
      <c r="AN98" s="166">
        <v>6</v>
      </c>
      <c r="AO98" s="167">
        <f>AN98+AM98</f>
        <v>25</v>
      </c>
      <c r="AP98" s="165">
        <v>19</v>
      </c>
      <c r="AQ98" s="166">
        <v>5</v>
      </c>
      <c r="AR98" s="167">
        <f>AQ98+AP98</f>
        <v>24</v>
      </c>
      <c r="AS98" s="165">
        <v>18</v>
      </c>
      <c r="AT98" s="166">
        <v>5</v>
      </c>
      <c r="AU98" s="167">
        <f>AT98+AS98</f>
        <v>23</v>
      </c>
      <c r="AV98" s="165">
        <v>18</v>
      </c>
      <c r="AW98" s="166">
        <v>5</v>
      </c>
      <c r="AX98" s="167">
        <f>AW98+AV98</f>
        <v>23</v>
      </c>
      <c r="AY98" s="165">
        <v>18</v>
      </c>
      <c r="AZ98" s="167">
        <v>7</v>
      </c>
      <c r="BA98" s="167">
        <f t="shared" ref="BA98:BA106" si="41">AZ98+AY98</f>
        <v>25</v>
      </c>
      <c r="BB98" s="165">
        <v>18</v>
      </c>
      <c r="BC98" s="166">
        <v>9</v>
      </c>
      <c r="BD98" s="167">
        <f t="shared" ref="BD98:BD106" si="42">BC98+BB98</f>
        <v>27</v>
      </c>
      <c r="BE98" s="165">
        <v>0</v>
      </c>
      <c r="BF98" s="166">
        <v>0</v>
      </c>
      <c r="BG98" s="167">
        <f t="shared" ref="BG98:BG106" si="43">BF98+BE98</f>
        <v>0</v>
      </c>
      <c r="BH98" s="167">
        <v>0</v>
      </c>
      <c r="BI98" s="167">
        <v>0</v>
      </c>
      <c r="BJ98" s="167">
        <f>BI98+BH98</f>
        <v>0</v>
      </c>
      <c r="BK98" s="165">
        <v>0</v>
      </c>
      <c r="BL98" s="166">
        <v>0</v>
      </c>
      <c r="BM98" s="167">
        <f t="shared" si="40"/>
        <v>0</v>
      </c>
      <c r="BN98" s="165" t="s">
        <v>5</v>
      </c>
      <c r="BO98" s="166" t="s">
        <v>5</v>
      </c>
      <c r="BP98" s="167" t="s">
        <v>5</v>
      </c>
      <c r="BQ98" s="165">
        <v>0</v>
      </c>
      <c r="BR98" s="166">
        <v>0</v>
      </c>
      <c r="BS98" s="167">
        <f>Table10093[[#This Row],[خاص Private الربع الثالث عام2023م Quarter 3-2023]]+Table10093[[#This Row],[عام Public الربع الثالث عام2023م Quarter 3-2023]]</f>
        <v>0</v>
      </c>
      <c r="BT98" s="165">
        <v>0</v>
      </c>
      <c r="BU98" s="166">
        <v>0</v>
      </c>
      <c r="BV98" s="167">
        <f>Table10093[[#This Row],[خاص Private لربع الرابع عام2023م Quarter 4-2023]]+Table10093[[#This Row],[عام Public الربع الرابع عام2023م Quarter 4-2023]]</f>
        <v>0</v>
      </c>
      <c r="BW98" s="167">
        <v>0</v>
      </c>
      <c r="BX98" s="167">
        <v>0</v>
      </c>
      <c r="BY98" s="167">
        <f>Table10093[[#This Row],[عام Public الربع الأول عام2024م Quarter 1-2024]]+Table10093[[#This Row],[خاص Private الربع الأول عام2024م Quarter 1-2024]]</f>
        <v>0</v>
      </c>
      <c r="BZ98" s="167">
        <v>0</v>
      </c>
      <c r="CA98" s="167">
        <v>0</v>
      </c>
      <c r="CB98" s="167">
        <f>Table10093[[#This Row],[عام Public الربع الثاني عام2024م Quarter 2-2024]]+Table10093[[#This Row],[خاص Private الربع الثاني عام2024م Quarter 2-2024]]</f>
        <v>0</v>
      </c>
      <c r="CC98" s="167">
        <v>0</v>
      </c>
      <c r="CD98" s="167">
        <v>0</v>
      </c>
      <c r="CE98" s="167">
        <f>Table10093[[#This Row],[خاص Private الربع الثالث عام2024م Quarter 3-2024]]+Table10093[[#This Row],[عام Public الربع الثالث عام2024م Quarter 3-2024]]</f>
        <v>0</v>
      </c>
    </row>
    <row r="99" spans="1:83" ht="49" customHeight="1" thickBot="1">
      <c r="A99" s="186">
        <v>88</v>
      </c>
      <c r="B99" s="168" t="s">
        <v>180</v>
      </c>
      <c r="C99" s="169">
        <v>0</v>
      </c>
      <c r="D99" s="169">
        <v>5</v>
      </c>
      <c r="E99" s="169">
        <v>5</v>
      </c>
      <c r="F99" s="169">
        <v>0</v>
      </c>
      <c r="G99" s="169">
        <v>5</v>
      </c>
      <c r="H99" s="169">
        <v>5</v>
      </c>
      <c r="I99" s="169">
        <v>0</v>
      </c>
      <c r="J99" s="169">
        <v>5</v>
      </c>
      <c r="K99" s="169">
        <v>5</v>
      </c>
      <c r="L99" s="169">
        <v>0</v>
      </c>
      <c r="M99" s="170">
        <v>5</v>
      </c>
      <c r="N99" s="169">
        <v>5</v>
      </c>
      <c r="O99" s="169">
        <v>0</v>
      </c>
      <c r="P99" s="170">
        <v>5</v>
      </c>
      <c r="Q99" s="171">
        <v>5</v>
      </c>
      <c r="R99" s="169">
        <v>0</v>
      </c>
      <c r="S99" s="170">
        <v>5</v>
      </c>
      <c r="T99" s="171">
        <v>5</v>
      </c>
      <c r="U99" s="169">
        <v>0</v>
      </c>
      <c r="V99" s="170">
        <v>5</v>
      </c>
      <c r="W99" s="167">
        <f>V99+U99</f>
        <v>5</v>
      </c>
      <c r="X99" s="169">
        <v>0</v>
      </c>
      <c r="Y99" s="170">
        <v>5</v>
      </c>
      <c r="Z99" s="167">
        <f>Y99+X99</f>
        <v>5</v>
      </c>
      <c r="AA99" s="165">
        <v>0</v>
      </c>
      <c r="AB99" s="166">
        <v>5</v>
      </c>
      <c r="AC99" s="167">
        <f>AB99+AA99</f>
        <v>5</v>
      </c>
      <c r="AD99" s="165">
        <v>0</v>
      </c>
      <c r="AE99" s="166">
        <v>5</v>
      </c>
      <c r="AF99" s="167">
        <f>AE99+AD99</f>
        <v>5</v>
      </c>
      <c r="AG99" s="165">
        <v>0</v>
      </c>
      <c r="AH99" s="166">
        <v>5</v>
      </c>
      <c r="AI99" s="167">
        <f>AH99+AG99</f>
        <v>5</v>
      </c>
      <c r="AJ99" s="165">
        <v>0</v>
      </c>
      <c r="AK99" s="166">
        <v>5</v>
      </c>
      <c r="AL99" s="167">
        <f>AK99+AJ99</f>
        <v>5</v>
      </c>
      <c r="AM99" s="165">
        <v>0</v>
      </c>
      <c r="AN99" s="166">
        <v>0</v>
      </c>
      <c r="AO99" s="167">
        <f>AN99+AM99</f>
        <v>0</v>
      </c>
      <c r="AP99" s="165">
        <v>0</v>
      </c>
      <c r="AQ99" s="166">
        <v>0</v>
      </c>
      <c r="AR99" s="167">
        <f>AQ99+AP99</f>
        <v>0</v>
      </c>
      <c r="AS99" s="165">
        <v>0</v>
      </c>
      <c r="AT99" s="166">
        <v>0</v>
      </c>
      <c r="AU99" s="167">
        <f>AT99+AS99</f>
        <v>0</v>
      </c>
      <c r="AV99" s="165">
        <v>0</v>
      </c>
      <c r="AW99" s="166">
        <v>0</v>
      </c>
      <c r="AX99" s="167">
        <f>AW99+AV99</f>
        <v>0</v>
      </c>
      <c r="AY99" s="165">
        <v>0</v>
      </c>
      <c r="AZ99" s="167">
        <v>0</v>
      </c>
      <c r="BA99" s="167">
        <f t="shared" si="41"/>
        <v>0</v>
      </c>
      <c r="BB99" s="268">
        <v>0</v>
      </c>
      <c r="BC99" s="170">
        <v>0</v>
      </c>
      <c r="BD99" s="167">
        <f t="shared" si="42"/>
        <v>0</v>
      </c>
      <c r="BE99" s="268">
        <v>0</v>
      </c>
      <c r="BF99" s="170">
        <v>0</v>
      </c>
      <c r="BG99" s="167">
        <f t="shared" si="43"/>
        <v>0</v>
      </c>
      <c r="BH99" s="167">
        <v>0</v>
      </c>
      <c r="BI99" s="167">
        <v>0</v>
      </c>
      <c r="BJ99" s="167">
        <f>BI99+BH99</f>
        <v>0</v>
      </c>
      <c r="BK99" s="165">
        <v>0</v>
      </c>
      <c r="BL99" s="166">
        <v>0</v>
      </c>
      <c r="BM99" s="167">
        <f t="shared" si="40"/>
        <v>0</v>
      </c>
      <c r="BN99" s="165" t="s">
        <v>5</v>
      </c>
      <c r="BO99" s="174" t="s">
        <v>5</v>
      </c>
      <c r="BP99" s="165" t="s">
        <v>5</v>
      </c>
      <c r="BQ99" s="165" t="s">
        <v>5</v>
      </c>
      <c r="BR99" s="174" t="s">
        <v>5</v>
      </c>
      <c r="BS99" s="165" t="s">
        <v>5</v>
      </c>
      <c r="BT99" s="165" t="s">
        <v>5</v>
      </c>
      <c r="BU99" s="174" t="s">
        <v>5</v>
      </c>
      <c r="BV99" s="165" t="s">
        <v>5</v>
      </c>
      <c r="BW99" s="165" t="s">
        <v>5</v>
      </c>
      <c r="BX99" s="165" t="s">
        <v>5</v>
      </c>
      <c r="BY99" s="165" t="s">
        <v>5</v>
      </c>
      <c r="BZ99" s="165" t="s">
        <v>5</v>
      </c>
      <c r="CA99" s="165" t="s">
        <v>5</v>
      </c>
      <c r="CB99" s="165" t="s">
        <v>5</v>
      </c>
      <c r="CC99" s="167">
        <v>0</v>
      </c>
      <c r="CD99" s="167">
        <v>0</v>
      </c>
      <c r="CE99" s="167">
        <f>Table10093[[#This Row],[خاص Private الربع الثالث عام2024م Quarter 3-2024]]+Table10093[[#This Row],[عام Public الربع الثالث عام2024م Quarter 3-2024]]</f>
        <v>0</v>
      </c>
    </row>
    <row r="100" spans="1:83" ht="49" customHeight="1" thickBot="1">
      <c r="A100" s="186">
        <v>89</v>
      </c>
      <c r="B100" s="147" t="s">
        <v>86</v>
      </c>
      <c r="C100" s="167" t="s">
        <v>5</v>
      </c>
      <c r="D100" s="167" t="s">
        <v>5</v>
      </c>
      <c r="E100" s="167" t="s">
        <v>5</v>
      </c>
      <c r="F100" s="167" t="s">
        <v>5</v>
      </c>
      <c r="G100" s="167" t="s">
        <v>5</v>
      </c>
      <c r="H100" s="167" t="s">
        <v>5</v>
      </c>
      <c r="I100" s="167" t="s">
        <v>5</v>
      </c>
      <c r="J100" s="167" t="s">
        <v>5</v>
      </c>
      <c r="K100" s="167" t="s">
        <v>5</v>
      </c>
      <c r="L100" s="167" t="s">
        <v>5</v>
      </c>
      <c r="M100" s="167" t="s">
        <v>5</v>
      </c>
      <c r="N100" s="167" t="s">
        <v>5</v>
      </c>
      <c r="O100" s="167" t="s">
        <v>5</v>
      </c>
      <c r="P100" s="167" t="s">
        <v>5</v>
      </c>
      <c r="Q100" s="167" t="s">
        <v>5</v>
      </c>
      <c r="R100" s="167" t="s">
        <v>5</v>
      </c>
      <c r="S100" s="167" t="s">
        <v>5</v>
      </c>
      <c r="T100" s="167" t="s">
        <v>5</v>
      </c>
      <c r="U100" s="167" t="s">
        <v>5</v>
      </c>
      <c r="V100" s="167" t="s">
        <v>5</v>
      </c>
      <c r="W100" s="167" t="s">
        <v>5</v>
      </c>
      <c r="X100" s="167" t="s">
        <v>5</v>
      </c>
      <c r="Y100" s="167" t="s">
        <v>5</v>
      </c>
      <c r="Z100" s="167" t="s">
        <v>5</v>
      </c>
      <c r="AA100" s="167" t="s">
        <v>5</v>
      </c>
      <c r="AB100" s="167" t="s">
        <v>5</v>
      </c>
      <c r="AC100" s="167" t="s">
        <v>5</v>
      </c>
      <c r="AD100" s="167" t="s">
        <v>5</v>
      </c>
      <c r="AE100" s="167" t="s">
        <v>5</v>
      </c>
      <c r="AF100" s="167" t="s">
        <v>5</v>
      </c>
      <c r="AG100" s="167" t="s">
        <v>5</v>
      </c>
      <c r="AH100" s="167" t="s">
        <v>5</v>
      </c>
      <c r="AI100" s="167" t="s">
        <v>5</v>
      </c>
      <c r="AJ100" s="167" t="s">
        <v>5</v>
      </c>
      <c r="AK100" s="167" t="s">
        <v>5</v>
      </c>
      <c r="AL100" s="167" t="s">
        <v>5</v>
      </c>
      <c r="AM100" s="167" t="s">
        <v>5</v>
      </c>
      <c r="AN100" s="167" t="s">
        <v>5</v>
      </c>
      <c r="AO100" s="167" t="s">
        <v>5</v>
      </c>
      <c r="AP100" s="167" t="s">
        <v>5</v>
      </c>
      <c r="AQ100" s="167" t="s">
        <v>5</v>
      </c>
      <c r="AR100" s="167" t="s">
        <v>5</v>
      </c>
      <c r="AS100" s="167" t="s">
        <v>5</v>
      </c>
      <c r="AT100" s="167" t="s">
        <v>5</v>
      </c>
      <c r="AU100" s="167" t="s">
        <v>5</v>
      </c>
      <c r="AV100" s="167" t="s">
        <v>5</v>
      </c>
      <c r="AW100" s="167" t="s">
        <v>5</v>
      </c>
      <c r="AX100" s="167" t="s">
        <v>5</v>
      </c>
      <c r="AY100" s="165">
        <v>0</v>
      </c>
      <c r="AZ100" s="167">
        <v>1</v>
      </c>
      <c r="BA100" s="167">
        <f t="shared" si="41"/>
        <v>1</v>
      </c>
      <c r="BB100" s="165">
        <v>0</v>
      </c>
      <c r="BC100" s="167">
        <v>1</v>
      </c>
      <c r="BD100" s="167">
        <f t="shared" si="42"/>
        <v>1</v>
      </c>
      <c r="BE100" s="165">
        <v>0</v>
      </c>
      <c r="BF100" s="167">
        <v>0</v>
      </c>
      <c r="BG100" s="167">
        <f t="shared" si="43"/>
        <v>0</v>
      </c>
      <c r="BH100" s="167">
        <v>0</v>
      </c>
      <c r="BI100" s="167">
        <v>0</v>
      </c>
      <c r="BJ100" s="208" t="s">
        <v>5</v>
      </c>
      <c r="BK100" s="208" t="s">
        <v>5</v>
      </c>
      <c r="BL100" s="227" t="s">
        <v>5</v>
      </c>
      <c r="BM100" s="208" t="s">
        <v>5</v>
      </c>
      <c r="BN100" s="165" t="s">
        <v>5</v>
      </c>
      <c r="BO100" s="174" t="s">
        <v>5</v>
      </c>
      <c r="BP100" s="167" t="s">
        <v>5</v>
      </c>
      <c r="BQ100" s="165">
        <v>0</v>
      </c>
      <c r="BR100" s="166">
        <v>0</v>
      </c>
      <c r="BS100" s="167">
        <f>Table10093[[#This Row],[خاص Private الربع الثالث عام2023م Quarter 3-2023]]+Table10093[[#This Row],[عام Public الربع الثالث عام2023م Quarter 3-2023]]</f>
        <v>0</v>
      </c>
      <c r="BT100" s="165">
        <v>0</v>
      </c>
      <c r="BU100" s="166">
        <v>0</v>
      </c>
      <c r="BV100" s="167">
        <f>Table10093[[#This Row],[خاص Private لربع الرابع عام2023م Quarter 4-2023]]+Table10093[[#This Row],[عام Public الربع الرابع عام2023م Quarter 4-2023]]</f>
        <v>0</v>
      </c>
      <c r="BW100" s="360">
        <v>0</v>
      </c>
      <c r="BX100" s="360">
        <v>0</v>
      </c>
      <c r="BY100" s="360">
        <f>Table10093[[#This Row],[عام Public الربع الأول عام2024م Quarter 1-2024]]+Table10093[[#This Row],[خاص Private الربع الأول عام2024م Quarter 1-2024]]</f>
        <v>0</v>
      </c>
      <c r="BZ100" s="167" t="s">
        <v>5</v>
      </c>
      <c r="CA100" s="167" t="s">
        <v>5</v>
      </c>
      <c r="CB100" s="167" t="s">
        <v>5</v>
      </c>
      <c r="CC100" s="167">
        <v>0</v>
      </c>
      <c r="CD100" s="167">
        <v>0</v>
      </c>
      <c r="CE100" s="167">
        <f>Table10093[[#This Row],[خاص Private الربع الثالث عام2024م Quarter 3-2024]]+Table10093[[#This Row],[عام Public الربع الثالث عام2024م Quarter 3-2024]]</f>
        <v>0</v>
      </c>
    </row>
    <row r="101" spans="1:83" ht="49" customHeight="1" thickBot="1">
      <c r="A101" s="186">
        <v>90</v>
      </c>
      <c r="B101" s="181" t="s">
        <v>189</v>
      </c>
      <c r="C101" s="165">
        <v>0</v>
      </c>
      <c r="D101" s="165">
        <v>4</v>
      </c>
      <c r="E101" s="165">
        <v>4</v>
      </c>
      <c r="F101" s="165">
        <v>0</v>
      </c>
      <c r="G101" s="165">
        <v>4</v>
      </c>
      <c r="H101" s="165">
        <v>4</v>
      </c>
      <c r="I101" s="165">
        <v>1</v>
      </c>
      <c r="J101" s="165">
        <v>5</v>
      </c>
      <c r="K101" s="165">
        <v>6</v>
      </c>
      <c r="L101" s="165">
        <v>1</v>
      </c>
      <c r="M101" s="167">
        <v>3</v>
      </c>
      <c r="N101" s="165">
        <v>4</v>
      </c>
      <c r="O101" s="165">
        <v>1</v>
      </c>
      <c r="P101" s="167">
        <v>1</v>
      </c>
      <c r="Q101" s="167">
        <v>2</v>
      </c>
      <c r="R101" s="165">
        <v>1</v>
      </c>
      <c r="S101" s="167">
        <v>1</v>
      </c>
      <c r="T101" s="167">
        <v>2</v>
      </c>
      <c r="U101" s="165">
        <v>1</v>
      </c>
      <c r="V101" s="167">
        <v>1</v>
      </c>
      <c r="W101" s="167">
        <f t="shared" ref="W101:W110" si="44">V101+U101</f>
        <v>2</v>
      </c>
      <c r="X101" s="165">
        <v>1</v>
      </c>
      <c r="Y101" s="167">
        <v>1</v>
      </c>
      <c r="Z101" s="167">
        <f t="shared" ref="Z101:Z109" si="45">Y101+X101</f>
        <v>2</v>
      </c>
      <c r="AA101" s="165">
        <v>1</v>
      </c>
      <c r="AB101" s="167">
        <v>1</v>
      </c>
      <c r="AC101" s="167">
        <f t="shared" ref="AC101:AC109" si="46">AB101+AA101</f>
        <v>2</v>
      </c>
      <c r="AD101" s="165">
        <v>1</v>
      </c>
      <c r="AE101" s="167">
        <v>1</v>
      </c>
      <c r="AF101" s="167">
        <f t="shared" ref="AF101:AF109" si="47">AE101+AD101</f>
        <v>2</v>
      </c>
      <c r="AG101" s="165">
        <v>1</v>
      </c>
      <c r="AH101" s="167">
        <v>0</v>
      </c>
      <c r="AI101" s="167">
        <f t="shared" ref="AI101:AI109" si="48">AH101+AG101</f>
        <v>1</v>
      </c>
      <c r="AJ101" s="165">
        <v>1</v>
      </c>
      <c r="AK101" s="167">
        <v>0</v>
      </c>
      <c r="AL101" s="167">
        <f t="shared" ref="AL101:AL106" si="49">AK101+AJ101</f>
        <v>1</v>
      </c>
      <c r="AM101" s="165">
        <v>1</v>
      </c>
      <c r="AN101" s="167">
        <v>0</v>
      </c>
      <c r="AO101" s="167">
        <f t="shared" ref="AO101:AO106" si="50">AN101+AM101</f>
        <v>1</v>
      </c>
      <c r="AP101" s="165">
        <v>1</v>
      </c>
      <c r="AQ101" s="167">
        <v>0</v>
      </c>
      <c r="AR101" s="167">
        <f t="shared" ref="AR101:AR106" si="51">AQ101+AP101</f>
        <v>1</v>
      </c>
      <c r="AS101" s="165">
        <v>1</v>
      </c>
      <c r="AT101" s="167">
        <v>0</v>
      </c>
      <c r="AU101" s="167">
        <f t="shared" ref="AU101:AU106" si="52">AT101+AS101</f>
        <v>1</v>
      </c>
      <c r="AV101" s="165">
        <v>0</v>
      </c>
      <c r="AW101" s="167">
        <v>0</v>
      </c>
      <c r="AX101" s="167">
        <f t="shared" ref="AX101:AX106" si="53">AW101+AV101</f>
        <v>0</v>
      </c>
      <c r="AY101" s="165">
        <v>0</v>
      </c>
      <c r="AZ101" s="167">
        <v>0</v>
      </c>
      <c r="BA101" s="167">
        <f t="shared" si="41"/>
        <v>0</v>
      </c>
      <c r="BB101" s="167">
        <v>0</v>
      </c>
      <c r="BC101" s="167">
        <v>0</v>
      </c>
      <c r="BD101" s="167">
        <f t="shared" si="42"/>
        <v>0</v>
      </c>
      <c r="BE101" s="167">
        <v>0</v>
      </c>
      <c r="BF101" s="167">
        <v>0</v>
      </c>
      <c r="BG101" s="167">
        <f t="shared" si="43"/>
        <v>0</v>
      </c>
      <c r="BH101" s="167">
        <v>0</v>
      </c>
      <c r="BI101" s="167">
        <v>0</v>
      </c>
      <c r="BJ101" s="208" t="s">
        <v>5</v>
      </c>
      <c r="BK101" s="208" t="s">
        <v>5</v>
      </c>
      <c r="BL101" s="227" t="s">
        <v>5</v>
      </c>
      <c r="BM101" s="208" t="s">
        <v>5</v>
      </c>
      <c r="BN101" s="165" t="s">
        <v>5</v>
      </c>
      <c r="BO101" s="174" t="s">
        <v>5</v>
      </c>
      <c r="BP101" s="167" t="s">
        <v>5</v>
      </c>
      <c r="BQ101" s="165">
        <v>0</v>
      </c>
      <c r="BR101" s="166">
        <v>0</v>
      </c>
      <c r="BS101" s="167" t="s">
        <v>5</v>
      </c>
      <c r="BT101" s="167" t="s">
        <v>5</v>
      </c>
      <c r="BU101" s="166" t="s">
        <v>5</v>
      </c>
      <c r="BV101" s="167" t="s">
        <v>5</v>
      </c>
      <c r="BW101" s="360" t="s">
        <v>5</v>
      </c>
      <c r="BX101" s="360" t="s">
        <v>5</v>
      </c>
      <c r="BY101" s="360" t="s">
        <v>5</v>
      </c>
      <c r="BZ101" s="167" t="s">
        <v>5</v>
      </c>
      <c r="CA101" s="167" t="s">
        <v>5</v>
      </c>
      <c r="CB101" s="167" t="s">
        <v>5</v>
      </c>
      <c r="CC101" s="167">
        <v>0</v>
      </c>
      <c r="CD101" s="167">
        <v>0</v>
      </c>
      <c r="CE101" s="167">
        <f>Table10093[[#This Row],[خاص Private الربع الثالث عام2024م Quarter 3-2024]]+Table10093[[#This Row],[عام Public الربع الثالث عام2024م Quarter 3-2024]]</f>
        <v>0</v>
      </c>
    </row>
    <row r="102" spans="1:83" ht="49" customHeight="1" thickBot="1">
      <c r="A102" s="186">
        <v>91</v>
      </c>
      <c r="B102" s="168" t="s">
        <v>168</v>
      </c>
      <c r="C102" s="169">
        <v>2</v>
      </c>
      <c r="D102" s="169">
        <v>1</v>
      </c>
      <c r="E102" s="169">
        <v>3</v>
      </c>
      <c r="F102" s="169">
        <v>2</v>
      </c>
      <c r="G102" s="169">
        <v>1</v>
      </c>
      <c r="H102" s="169">
        <v>3</v>
      </c>
      <c r="I102" s="169">
        <v>2</v>
      </c>
      <c r="J102" s="169">
        <v>0</v>
      </c>
      <c r="K102" s="169">
        <v>2</v>
      </c>
      <c r="L102" s="169">
        <v>2</v>
      </c>
      <c r="M102" s="180">
        <v>0</v>
      </c>
      <c r="N102" s="169">
        <v>2</v>
      </c>
      <c r="O102" s="169">
        <v>2</v>
      </c>
      <c r="P102" s="180">
        <v>0</v>
      </c>
      <c r="Q102" s="169">
        <v>2</v>
      </c>
      <c r="R102" s="169">
        <v>0</v>
      </c>
      <c r="S102" s="180">
        <v>0</v>
      </c>
      <c r="T102" s="169">
        <v>0</v>
      </c>
      <c r="U102" s="169">
        <v>0</v>
      </c>
      <c r="V102" s="180">
        <v>0</v>
      </c>
      <c r="W102" s="167">
        <f t="shared" si="44"/>
        <v>0</v>
      </c>
      <c r="X102" s="169">
        <v>0</v>
      </c>
      <c r="Y102" s="180">
        <v>0</v>
      </c>
      <c r="Z102" s="165">
        <f t="shared" si="45"/>
        <v>0</v>
      </c>
      <c r="AA102" s="165">
        <v>0</v>
      </c>
      <c r="AB102" s="174">
        <v>0</v>
      </c>
      <c r="AC102" s="165">
        <f t="shared" si="46"/>
        <v>0</v>
      </c>
      <c r="AD102" s="165">
        <v>0</v>
      </c>
      <c r="AE102" s="174">
        <v>0</v>
      </c>
      <c r="AF102" s="167">
        <f t="shared" si="47"/>
        <v>0</v>
      </c>
      <c r="AG102" s="165">
        <v>0</v>
      </c>
      <c r="AH102" s="166">
        <v>0</v>
      </c>
      <c r="AI102" s="167">
        <f t="shared" si="48"/>
        <v>0</v>
      </c>
      <c r="AJ102" s="165">
        <v>0</v>
      </c>
      <c r="AK102" s="166">
        <v>0</v>
      </c>
      <c r="AL102" s="167">
        <f t="shared" si="49"/>
        <v>0</v>
      </c>
      <c r="AM102" s="167">
        <f>AL102+AK102</f>
        <v>0</v>
      </c>
      <c r="AN102" s="166">
        <f>AM102+AL102</f>
        <v>0</v>
      </c>
      <c r="AO102" s="167">
        <f t="shared" si="50"/>
        <v>0</v>
      </c>
      <c r="AP102" s="167">
        <v>0</v>
      </c>
      <c r="AQ102" s="166">
        <v>0</v>
      </c>
      <c r="AR102" s="167">
        <f t="shared" si="51"/>
        <v>0</v>
      </c>
      <c r="AS102" s="167">
        <f>AR102+AQ102</f>
        <v>0</v>
      </c>
      <c r="AT102" s="166">
        <f>AS102+AR102</f>
        <v>0</v>
      </c>
      <c r="AU102" s="167">
        <f t="shared" si="52"/>
        <v>0</v>
      </c>
      <c r="AV102" s="167">
        <f>AU102+AT102</f>
        <v>0</v>
      </c>
      <c r="AW102" s="166">
        <f>AV102+AU102</f>
        <v>0</v>
      </c>
      <c r="AX102" s="167">
        <f t="shared" si="53"/>
        <v>0</v>
      </c>
      <c r="AY102" s="167">
        <v>0</v>
      </c>
      <c r="AZ102" s="167">
        <v>0</v>
      </c>
      <c r="BA102" s="167">
        <f t="shared" si="41"/>
        <v>0</v>
      </c>
      <c r="BB102" s="192">
        <v>0</v>
      </c>
      <c r="BC102" s="170">
        <v>0</v>
      </c>
      <c r="BD102" s="167">
        <f t="shared" si="42"/>
        <v>0</v>
      </c>
      <c r="BE102" s="192">
        <v>0</v>
      </c>
      <c r="BF102" s="170">
        <v>0</v>
      </c>
      <c r="BG102" s="167">
        <f t="shared" si="43"/>
        <v>0</v>
      </c>
      <c r="BH102" s="167">
        <v>0</v>
      </c>
      <c r="BI102" s="167">
        <v>0</v>
      </c>
      <c r="BJ102" s="167">
        <f>BI102+BH102</f>
        <v>0</v>
      </c>
      <c r="BK102" s="165" t="s">
        <v>5</v>
      </c>
      <c r="BL102" s="166" t="s">
        <v>5</v>
      </c>
      <c r="BM102" s="208" t="s">
        <v>5</v>
      </c>
      <c r="BN102" s="165" t="s">
        <v>5</v>
      </c>
      <c r="BO102" s="174" t="s">
        <v>5</v>
      </c>
      <c r="BP102" s="167" t="s">
        <v>5</v>
      </c>
      <c r="BQ102" s="167" t="s">
        <v>5</v>
      </c>
      <c r="BR102" s="166" t="s">
        <v>5</v>
      </c>
      <c r="BS102" s="167" t="s">
        <v>5</v>
      </c>
      <c r="BT102" s="167" t="s">
        <v>5</v>
      </c>
      <c r="BU102" s="166" t="s">
        <v>5</v>
      </c>
      <c r="BV102" s="167" t="s">
        <v>5</v>
      </c>
      <c r="BW102" s="167" t="s">
        <v>5</v>
      </c>
      <c r="BX102" s="167" t="s">
        <v>5</v>
      </c>
      <c r="BY102" s="167" t="s">
        <v>5</v>
      </c>
      <c r="BZ102" s="167" t="s">
        <v>5</v>
      </c>
      <c r="CA102" s="167" t="s">
        <v>5</v>
      </c>
      <c r="CB102" s="167" t="s">
        <v>5</v>
      </c>
      <c r="CC102" s="167" t="s">
        <v>5</v>
      </c>
      <c r="CD102" s="167" t="s">
        <v>5</v>
      </c>
      <c r="CE102" s="167" t="s">
        <v>5</v>
      </c>
    </row>
    <row r="103" spans="1:83" ht="49" customHeight="1" thickBot="1">
      <c r="A103" s="186">
        <v>92</v>
      </c>
      <c r="B103" s="168" t="s">
        <v>122</v>
      </c>
      <c r="C103" s="169">
        <v>0</v>
      </c>
      <c r="D103" s="169">
        <v>1</v>
      </c>
      <c r="E103" s="169">
        <v>1</v>
      </c>
      <c r="F103" s="169">
        <v>0</v>
      </c>
      <c r="G103" s="169">
        <v>1</v>
      </c>
      <c r="H103" s="169">
        <v>1</v>
      </c>
      <c r="I103" s="169">
        <v>0</v>
      </c>
      <c r="J103" s="169">
        <v>1</v>
      </c>
      <c r="K103" s="169">
        <v>1</v>
      </c>
      <c r="L103" s="169">
        <v>0</v>
      </c>
      <c r="M103" s="180">
        <v>1</v>
      </c>
      <c r="N103" s="169">
        <v>1</v>
      </c>
      <c r="O103" s="169">
        <v>0</v>
      </c>
      <c r="P103" s="180">
        <v>1</v>
      </c>
      <c r="Q103" s="169">
        <v>1</v>
      </c>
      <c r="R103" s="169">
        <v>0</v>
      </c>
      <c r="S103" s="180">
        <v>2</v>
      </c>
      <c r="T103" s="169">
        <v>2</v>
      </c>
      <c r="U103" s="169">
        <v>0</v>
      </c>
      <c r="V103" s="180">
        <v>2</v>
      </c>
      <c r="W103" s="167">
        <f t="shared" si="44"/>
        <v>2</v>
      </c>
      <c r="X103" s="169">
        <v>0</v>
      </c>
      <c r="Y103" s="180">
        <v>0</v>
      </c>
      <c r="Z103" s="165">
        <f t="shared" si="45"/>
        <v>0</v>
      </c>
      <c r="AA103" s="165">
        <v>0</v>
      </c>
      <c r="AB103" s="174">
        <v>0</v>
      </c>
      <c r="AC103" s="165">
        <f t="shared" si="46"/>
        <v>0</v>
      </c>
      <c r="AD103" s="165">
        <v>0</v>
      </c>
      <c r="AE103" s="174">
        <v>0</v>
      </c>
      <c r="AF103" s="167">
        <f t="shared" si="47"/>
        <v>0</v>
      </c>
      <c r="AG103" s="165">
        <v>0</v>
      </c>
      <c r="AH103" s="166">
        <v>0</v>
      </c>
      <c r="AI103" s="167">
        <f t="shared" si="48"/>
        <v>0</v>
      </c>
      <c r="AJ103" s="165">
        <v>0</v>
      </c>
      <c r="AK103" s="166">
        <v>0</v>
      </c>
      <c r="AL103" s="167">
        <f t="shared" si="49"/>
        <v>0</v>
      </c>
      <c r="AM103" s="165">
        <v>0</v>
      </c>
      <c r="AN103" s="166">
        <v>0</v>
      </c>
      <c r="AO103" s="167">
        <f t="shared" si="50"/>
        <v>0</v>
      </c>
      <c r="AP103" s="165">
        <v>0</v>
      </c>
      <c r="AQ103" s="166">
        <v>0</v>
      </c>
      <c r="AR103" s="167">
        <f t="shared" si="51"/>
        <v>0</v>
      </c>
      <c r="AS103" s="167">
        <f>AR103+AQ103</f>
        <v>0</v>
      </c>
      <c r="AT103" s="166">
        <f>AS103+AR103</f>
        <v>0</v>
      </c>
      <c r="AU103" s="167">
        <f t="shared" si="52"/>
        <v>0</v>
      </c>
      <c r="AV103" s="167">
        <f>AU103+AT103</f>
        <v>0</v>
      </c>
      <c r="AW103" s="166">
        <f>AV103+AU103</f>
        <v>0</v>
      </c>
      <c r="AX103" s="167">
        <f t="shared" si="53"/>
        <v>0</v>
      </c>
      <c r="AY103" s="167">
        <v>0</v>
      </c>
      <c r="AZ103" s="167">
        <v>0</v>
      </c>
      <c r="BA103" s="167">
        <f t="shared" si="41"/>
        <v>0</v>
      </c>
      <c r="BB103" s="192">
        <v>0</v>
      </c>
      <c r="BC103" s="170">
        <v>0</v>
      </c>
      <c r="BD103" s="167">
        <f t="shared" si="42"/>
        <v>0</v>
      </c>
      <c r="BE103" s="192">
        <v>0</v>
      </c>
      <c r="BF103" s="170">
        <v>0</v>
      </c>
      <c r="BG103" s="167">
        <f t="shared" si="43"/>
        <v>0</v>
      </c>
      <c r="BH103" s="167">
        <v>0</v>
      </c>
      <c r="BI103" s="167">
        <v>0</v>
      </c>
      <c r="BJ103" s="167">
        <f>BI103+BH103</f>
        <v>0</v>
      </c>
      <c r="BK103" s="165" t="s">
        <v>5</v>
      </c>
      <c r="BL103" s="166" t="s">
        <v>5</v>
      </c>
      <c r="BM103" s="208" t="s">
        <v>5</v>
      </c>
      <c r="BN103" s="165" t="s">
        <v>5</v>
      </c>
      <c r="BO103" s="174" t="s">
        <v>5</v>
      </c>
      <c r="BP103" s="167" t="s">
        <v>5</v>
      </c>
      <c r="BQ103" s="167" t="s">
        <v>5</v>
      </c>
      <c r="BR103" s="166" t="s">
        <v>5</v>
      </c>
      <c r="BS103" s="167" t="s">
        <v>5</v>
      </c>
      <c r="BT103" s="167" t="s">
        <v>5</v>
      </c>
      <c r="BU103" s="166" t="s">
        <v>5</v>
      </c>
      <c r="BV103" s="167" t="s">
        <v>5</v>
      </c>
      <c r="BW103" s="167" t="s">
        <v>5</v>
      </c>
      <c r="BX103" s="167" t="s">
        <v>5</v>
      </c>
      <c r="BY103" s="167" t="s">
        <v>5</v>
      </c>
      <c r="BZ103" s="167" t="s">
        <v>5</v>
      </c>
      <c r="CA103" s="167" t="s">
        <v>5</v>
      </c>
      <c r="CB103" s="167" t="s">
        <v>5</v>
      </c>
      <c r="CC103" s="167" t="s">
        <v>5</v>
      </c>
      <c r="CD103" s="167" t="s">
        <v>5</v>
      </c>
      <c r="CE103" s="167" t="s">
        <v>5</v>
      </c>
    </row>
    <row r="104" spans="1:83" ht="49" customHeight="1" thickBot="1">
      <c r="A104" s="186">
        <v>93</v>
      </c>
      <c r="B104" s="168" t="s">
        <v>125</v>
      </c>
      <c r="C104" s="169">
        <v>0</v>
      </c>
      <c r="D104" s="169">
        <v>2</v>
      </c>
      <c r="E104" s="169">
        <v>2</v>
      </c>
      <c r="F104" s="169">
        <v>0</v>
      </c>
      <c r="G104" s="169">
        <v>2</v>
      </c>
      <c r="H104" s="169">
        <v>2</v>
      </c>
      <c r="I104" s="169">
        <v>0</v>
      </c>
      <c r="J104" s="169">
        <v>0</v>
      </c>
      <c r="K104" s="169">
        <v>0</v>
      </c>
      <c r="L104" s="169">
        <v>0</v>
      </c>
      <c r="M104" s="180">
        <v>0</v>
      </c>
      <c r="N104" s="169">
        <v>0</v>
      </c>
      <c r="O104" s="169">
        <v>0</v>
      </c>
      <c r="P104" s="180">
        <v>0</v>
      </c>
      <c r="Q104" s="169">
        <v>0</v>
      </c>
      <c r="R104" s="169">
        <v>0</v>
      </c>
      <c r="S104" s="180">
        <v>0</v>
      </c>
      <c r="T104" s="169">
        <v>0</v>
      </c>
      <c r="U104" s="169">
        <v>0</v>
      </c>
      <c r="V104" s="180">
        <v>0</v>
      </c>
      <c r="W104" s="167">
        <f t="shared" si="44"/>
        <v>0</v>
      </c>
      <c r="X104" s="169">
        <v>0</v>
      </c>
      <c r="Y104" s="180">
        <v>0</v>
      </c>
      <c r="Z104" s="165">
        <f t="shared" si="45"/>
        <v>0</v>
      </c>
      <c r="AA104" s="165">
        <v>0</v>
      </c>
      <c r="AB104" s="174">
        <v>0</v>
      </c>
      <c r="AC104" s="165">
        <f t="shared" si="46"/>
        <v>0</v>
      </c>
      <c r="AD104" s="165">
        <v>0</v>
      </c>
      <c r="AE104" s="174">
        <v>0</v>
      </c>
      <c r="AF104" s="167">
        <f t="shared" si="47"/>
        <v>0</v>
      </c>
      <c r="AG104" s="165">
        <v>0</v>
      </c>
      <c r="AH104" s="166">
        <v>0</v>
      </c>
      <c r="AI104" s="167">
        <f t="shared" si="48"/>
        <v>0</v>
      </c>
      <c r="AJ104" s="165">
        <v>0</v>
      </c>
      <c r="AK104" s="166">
        <v>0</v>
      </c>
      <c r="AL104" s="167">
        <f t="shared" si="49"/>
        <v>0</v>
      </c>
      <c r="AM104" s="167">
        <f>AL104+AK104</f>
        <v>0</v>
      </c>
      <c r="AN104" s="166">
        <f>AM104+AL104</f>
        <v>0</v>
      </c>
      <c r="AO104" s="167">
        <f t="shared" si="50"/>
        <v>0</v>
      </c>
      <c r="AP104" s="167">
        <v>0</v>
      </c>
      <c r="AQ104" s="166">
        <v>0</v>
      </c>
      <c r="AR104" s="167">
        <f t="shared" si="51"/>
        <v>0</v>
      </c>
      <c r="AS104" s="167">
        <v>0</v>
      </c>
      <c r="AT104" s="166">
        <v>0</v>
      </c>
      <c r="AU104" s="167">
        <f t="shared" si="52"/>
        <v>0</v>
      </c>
      <c r="AV104" s="167">
        <v>0</v>
      </c>
      <c r="AW104" s="166">
        <v>0</v>
      </c>
      <c r="AX104" s="167">
        <f t="shared" si="53"/>
        <v>0</v>
      </c>
      <c r="AY104" s="167">
        <v>0</v>
      </c>
      <c r="AZ104" s="166">
        <v>0</v>
      </c>
      <c r="BA104" s="167">
        <f t="shared" si="41"/>
        <v>0</v>
      </c>
      <c r="BB104" s="192">
        <v>0</v>
      </c>
      <c r="BC104" s="170">
        <v>0</v>
      </c>
      <c r="BD104" s="167">
        <f t="shared" si="42"/>
        <v>0</v>
      </c>
      <c r="BE104" s="192">
        <v>0</v>
      </c>
      <c r="BF104" s="170">
        <v>0</v>
      </c>
      <c r="BG104" s="167">
        <f t="shared" si="43"/>
        <v>0</v>
      </c>
      <c r="BH104" s="167">
        <v>0</v>
      </c>
      <c r="BI104" s="167">
        <v>0</v>
      </c>
      <c r="BJ104" s="167">
        <f>BI104+BH104</f>
        <v>0</v>
      </c>
      <c r="BK104" s="165" t="s">
        <v>5</v>
      </c>
      <c r="BL104" s="166" t="s">
        <v>5</v>
      </c>
      <c r="BM104" s="208" t="s">
        <v>5</v>
      </c>
      <c r="BN104" s="165" t="s">
        <v>5</v>
      </c>
      <c r="BO104" s="174" t="s">
        <v>5</v>
      </c>
      <c r="BP104" s="167" t="s">
        <v>5</v>
      </c>
      <c r="BQ104" s="167" t="s">
        <v>5</v>
      </c>
      <c r="BR104" s="166" t="s">
        <v>5</v>
      </c>
      <c r="BS104" s="167" t="s">
        <v>5</v>
      </c>
      <c r="BT104" s="167" t="s">
        <v>5</v>
      </c>
      <c r="BU104" s="166" t="s">
        <v>5</v>
      </c>
      <c r="BV104" s="167" t="s">
        <v>5</v>
      </c>
      <c r="BW104" s="167" t="s">
        <v>5</v>
      </c>
      <c r="BX104" s="167" t="s">
        <v>5</v>
      </c>
      <c r="BY104" s="167" t="s">
        <v>5</v>
      </c>
      <c r="BZ104" s="167" t="s">
        <v>5</v>
      </c>
      <c r="CA104" s="167" t="s">
        <v>5</v>
      </c>
      <c r="CB104" s="167" t="s">
        <v>5</v>
      </c>
      <c r="CC104" s="167" t="s">
        <v>5</v>
      </c>
      <c r="CD104" s="167" t="s">
        <v>5</v>
      </c>
      <c r="CE104" s="167" t="s">
        <v>5</v>
      </c>
    </row>
    <row r="105" spans="1:83" ht="49" customHeight="1" thickBot="1">
      <c r="A105" s="186">
        <v>94</v>
      </c>
      <c r="B105" s="168" t="s">
        <v>112</v>
      </c>
      <c r="C105" s="169">
        <v>0</v>
      </c>
      <c r="D105" s="169">
        <v>0</v>
      </c>
      <c r="E105" s="169">
        <v>0</v>
      </c>
      <c r="F105" s="169">
        <v>0</v>
      </c>
      <c r="G105" s="169">
        <v>0</v>
      </c>
      <c r="H105" s="169">
        <v>0</v>
      </c>
      <c r="I105" s="169">
        <v>0</v>
      </c>
      <c r="J105" s="169">
        <v>0</v>
      </c>
      <c r="K105" s="169">
        <v>0</v>
      </c>
      <c r="L105" s="169">
        <v>0</v>
      </c>
      <c r="M105" s="180">
        <v>0</v>
      </c>
      <c r="N105" s="169">
        <v>0</v>
      </c>
      <c r="O105" s="169">
        <v>0</v>
      </c>
      <c r="P105" s="180">
        <v>0</v>
      </c>
      <c r="Q105" s="169">
        <v>0</v>
      </c>
      <c r="R105" s="169">
        <v>0</v>
      </c>
      <c r="S105" s="180">
        <v>0</v>
      </c>
      <c r="T105" s="169">
        <v>0</v>
      </c>
      <c r="U105" s="169">
        <v>0</v>
      </c>
      <c r="V105" s="180">
        <v>0</v>
      </c>
      <c r="W105" s="167">
        <f t="shared" si="44"/>
        <v>0</v>
      </c>
      <c r="X105" s="169">
        <v>0</v>
      </c>
      <c r="Y105" s="180">
        <v>0</v>
      </c>
      <c r="Z105" s="165">
        <f t="shared" si="45"/>
        <v>0</v>
      </c>
      <c r="AA105" s="165">
        <v>0</v>
      </c>
      <c r="AB105" s="174">
        <v>0</v>
      </c>
      <c r="AC105" s="165">
        <f t="shared" si="46"/>
        <v>0</v>
      </c>
      <c r="AD105" s="165">
        <v>0</v>
      </c>
      <c r="AE105" s="174">
        <v>0</v>
      </c>
      <c r="AF105" s="167">
        <f t="shared" si="47"/>
        <v>0</v>
      </c>
      <c r="AG105" s="165">
        <v>0</v>
      </c>
      <c r="AH105" s="166">
        <v>0</v>
      </c>
      <c r="AI105" s="167">
        <f t="shared" si="48"/>
        <v>0</v>
      </c>
      <c r="AJ105" s="165">
        <v>0</v>
      </c>
      <c r="AK105" s="166">
        <v>0</v>
      </c>
      <c r="AL105" s="167">
        <f t="shared" si="49"/>
        <v>0</v>
      </c>
      <c r="AM105" s="167">
        <f>AL105+AK105</f>
        <v>0</v>
      </c>
      <c r="AN105" s="166">
        <f>AM105+AL105</f>
        <v>0</v>
      </c>
      <c r="AO105" s="167">
        <f t="shared" si="50"/>
        <v>0</v>
      </c>
      <c r="AP105" s="167">
        <v>0</v>
      </c>
      <c r="AQ105" s="166">
        <v>0</v>
      </c>
      <c r="AR105" s="167">
        <f t="shared" si="51"/>
        <v>0</v>
      </c>
      <c r="AS105" s="167">
        <v>0</v>
      </c>
      <c r="AT105" s="166">
        <v>0</v>
      </c>
      <c r="AU105" s="167">
        <f t="shared" si="52"/>
        <v>0</v>
      </c>
      <c r="AV105" s="167">
        <v>0</v>
      </c>
      <c r="AW105" s="166">
        <v>0</v>
      </c>
      <c r="AX105" s="167">
        <f t="shared" si="53"/>
        <v>0</v>
      </c>
      <c r="AY105" s="167">
        <v>0</v>
      </c>
      <c r="AZ105" s="166">
        <v>0</v>
      </c>
      <c r="BA105" s="167">
        <f t="shared" si="41"/>
        <v>0</v>
      </c>
      <c r="BB105" s="192">
        <v>0</v>
      </c>
      <c r="BC105" s="170">
        <v>0</v>
      </c>
      <c r="BD105" s="167">
        <f t="shared" si="42"/>
        <v>0</v>
      </c>
      <c r="BE105" s="192">
        <v>0</v>
      </c>
      <c r="BF105" s="170">
        <v>0</v>
      </c>
      <c r="BG105" s="167">
        <f t="shared" si="43"/>
        <v>0</v>
      </c>
      <c r="BH105" s="167">
        <v>0</v>
      </c>
      <c r="BI105" s="167">
        <v>0</v>
      </c>
      <c r="BJ105" s="167">
        <f>BI105+BH105</f>
        <v>0</v>
      </c>
      <c r="BK105" s="165" t="s">
        <v>5</v>
      </c>
      <c r="BL105" s="166" t="s">
        <v>5</v>
      </c>
      <c r="BM105" s="208" t="s">
        <v>5</v>
      </c>
      <c r="BN105" s="165" t="s">
        <v>5</v>
      </c>
      <c r="BO105" s="174" t="s">
        <v>5</v>
      </c>
      <c r="BP105" s="167" t="s">
        <v>5</v>
      </c>
      <c r="BQ105" s="167" t="s">
        <v>5</v>
      </c>
      <c r="BR105" s="166" t="s">
        <v>5</v>
      </c>
      <c r="BS105" s="167" t="s">
        <v>5</v>
      </c>
      <c r="BT105" s="167" t="s">
        <v>5</v>
      </c>
      <c r="BU105" s="166" t="s">
        <v>5</v>
      </c>
      <c r="BV105" s="167" t="s">
        <v>5</v>
      </c>
      <c r="BW105" s="167" t="s">
        <v>5</v>
      </c>
      <c r="BX105" s="167" t="s">
        <v>5</v>
      </c>
      <c r="BY105" s="167" t="s">
        <v>5</v>
      </c>
      <c r="BZ105" s="167" t="s">
        <v>5</v>
      </c>
      <c r="CA105" s="167" t="s">
        <v>5</v>
      </c>
      <c r="CB105" s="167" t="s">
        <v>5</v>
      </c>
      <c r="CC105" s="167" t="s">
        <v>5</v>
      </c>
      <c r="CD105" s="167" t="s">
        <v>5</v>
      </c>
      <c r="CE105" s="167" t="s">
        <v>5</v>
      </c>
    </row>
    <row r="106" spans="1:83" ht="49" customHeight="1" thickBot="1">
      <c r="A106" s="186">
        <v>95</v>
      </c>
      <c r="B106" s="168" t="s">
        <v>93</v>
      </c>
      <c r="C106" s="169" t="s">
        <v>5</v>
      </c>
      <c r="D106" s="169" t="s">
        <v>5</v>
      </c>
      <c r="E106" s="169" t="s">
        <v>5</v>
      </c>
      <c r="F106" s="169" t="s">
        <v>5</v>
      </c>
      <c r="G106" s="169" t="s">
        <v>5</v>
      </c>
      <c r="H106" s="169" t="s">
        <v>5</v>
      </c>
      <c r="I106" s="169" t="s">
        <v>5</v>
      </c>
      <c r="J106" s="169" t="s">
        <v>5</v>
      </c>
      <c r="K106" s="169" t="s">
        <v>5</v>
      </c>
      <c r="L106" s="169" t="s">
        <v>5</v>
      </c>
      <c r="M106" s="170" t="s">
        <v>5</v>
      </c>
      <c r="N106" s="169" t="s">
        <v>5</v>
      </c>
      <c r="O106" s="169">
        <v>0</v>
      </c>
      <c r="P106" s="170">
        <v>2</v>
      </c>
      <c r="Q106" s="171">
        <v>2</v>
      </c>
      <c r="R106" s="169">
        <v>0</v>
      </c>
      <c r="S106" s="170">
        <v>2</v>
      </c>
      <c r="T106" s="171">
        <v>2</v>
      </c>
      <c r="U106" s="169">
        <v>0</v>
      </c>
      <c r="V106" s="170">
        <v>1</v>
      </c>
      <c r="W106" s="167">
        <f t="shared" si="44"/>
        <v>1</v>
      </c>
      <c r="X106" s="169">
        <v>0</v>
      </c>
      <c r="Y106" s="170">
        <v>1</v>
      </c>
      <c r="Z106" s="167">
        <f t="shared" si="45"/>
        <v>1</v>
      </c>
      <c r="AA106" s="165">
        <v>0</v>
      </c>
      <c r="AB106" s="166">
        <v>1</v>
      </c>
      <c r="AC106" s="167">
        <f t="shared" si="46"/>
        <v>1</v>
      </c>
      <c r="AD106" s="165">
        <v>0</v>
      </c>
      <c r="AE106" s="166">
        <v>1</v>
      </c>
      <c r="AF106" s="167">
        <f t="shared" si="47"/>
        <v>1</v>
      </c>
      <c r="AG106" s="165">
        <v>0</v>
      </c>
      <c r="AH106" s="166">
        <v>0</v>
      </c>
      <c r="AI106" s="167">
        <f t="shared" si="48"/>
        <v>0</v>
      </c>
      <c r="AJ106" s="165">
        <v>0</v>
      </c>
      <c r="AK106" s="166">
        <v>0</v>
      </c>
      <c r="AL106" s="167">
        <f t="shared" si="49"/>
        <v>0</v>
      </c>
      <c r="AM106" s="165">
        <v>0</v>
      </c>
      <c r="AN106" s="166">
        <v>0</v>
      </c>
      <c r="AO106" s="167">
        <f t="shared" si="50"/>
        <v>0</v>
      </c>
      <c r="AP106" s="165">
        <v>0</v>
      </c>
      <c r="AQ106" s="166">
        <v>0</v>
      </c>
      <c r="AR106" s="167">
        <f t="shared" si="51"/>
        <v>0</v>
      </c>
      <c r="AS106" s="167">
        <f>AR106+AQ106</f>
        <v>0</v>
      </c>
      <c r="AT106" s="166">
        <f>AS106+AR106</f>
        <v>0</v>
      </c>
      <c r="AU106" s="167">
        <f t="shared" si="52"/>
        <v>0</v>
      </c>
      <c r="AV106" s="167">
        <f>AU106+AT106</f>
        <v>0</v>
      </c>
      <c r="AW106" s="166">
        <f>AV106+AU106</f>
        <v>0</v>
      </c>
      <c r="AX106" s="167">
        <f t="shared" si="53"/>
        <v>0</v>
      </c>
      <c r="AY106" s="167">
        <f>AX106+AW106</f>
        <v>0</v>
      </c>
      <c r="AZ106" s="166">
        <f>AY106+AX106</f>
        <v>0</v>
      </c>
      <c r="BA106" s="167">
        <f t="shared" si="41"/>
        <v>0</v>
      </c>
      <c r="BB106" s="192">
        <v>0</v>
      </c>
      <c r="BC106" s="170">
        <v>0</v>
      </c>
      <c r="BD106" s="167">
        <f t="shared" si="42"/>
        <v>0</v>
      </c>
      <c r="BE106" s="192">
        <v>0</v>
      </c>
      <c r="BF106" s="170">
        <v>0</v>
      </c>
      <c r="BG106" s="167">
        <f t="shared" si="43"/>
        <v>0</v>
      </c>
      <c r="BH106" s="167">
        <v>0</v>
      </c>
      <c r="BI106" s="167">
        <v>0</v>
      </c>
      <c r="BJ106" s="208" t="s">
        <v>5</v>
      </c>
      <c r="BK106" s="165" t="s">
        <v>5</v>
      </c>
      <c r="BL106" s="166" t="s">
        <v>5</v>
      </c>
      <c r="BM106" s="208" t="s">
        <v>5</v>
      </c>
      <c r="BN106" s="165" t="s">
        <v>5</v>
      </c>
      <c r="BO106" s="174" t="s">
        <v>5</v>
      </c>
      <c r="BP106" s="167" t="s">
        <v>5</v>
      </c>
      <c r="BQ106" s="167" t="s">
        <v>5</v>
      </c>
      <c r="BR106" s="166" t="s">
        <v>5</v>
      </c>
      <c r="BS106" s="167" t="s">
        <v>5</v>
      </c>
      <c r="BT106" s="167" t="s">
        <v>5</v>
      </c>
      <c r="BU106" s="166" t="s">
        <v>5</v>
      </c>
      <c r="BV106" s="167" t="s">
        <v>5</v>
      </c>
      <c r="BW106" s="167" t="s">
        <v>5</v>
      </c>
      <c r="BX106" s="167" t="s">
        <v>5</v>
      </c>
      <c r="BY106" s="167" t="s">
        <v>5</v>
      </c>
      <c r="BZ106" s="167" t="s">
        <v>5</v>
      </c>
      <c r="CA106" s="167" t="s">
        <v>5</v>
      </c>
      <c r="CB106" s="167" t="s">
        <v>5</v>
      </c>
      <c r="CC106" s="167" t="s">
        <v>5</v>
      </c>
      <c r="CD106" s="167" t="s">
        <v>5</v>
      </c>
      <c r="CE106" s="167" t="s">
        <v>5</v>
      </c>
    </row>
    <row r="107" spans="1:83" ht="49" customHeight="1" thickBot="1">
      <c r="A107" s="186">
        <v>96</v>
      </c>
      <c r="B107" s="168" t="s">
        <v>204</v>
      </c>
      <c r="C107" s="169">
        <v>0</v>
      </c>
      <c r="D107" s="169">
        <v>0</v>
      </c>
      <c r="E107" s="169">
        <v>0</v>
      </c>
      <c r="F107" s="169">
        <v>0</v>
      </c>
      <c r="G107" s="169">
        <v>0</v>
      </c>
      <c r="H107" s="169">
        <v>0</v>
      </c>
      <c r="I107" s="169">
        <v>0</v>
      </c>
      <c r="J107" s="169">
        <v>0</v>
      </c>
      <c r="K107" s="169">
        <v>0</v>
      </c>
      <c r="L107" s="169">
        <v>0</v>
      </c>
      <c r="M107" s="180">
        <v>0</v>
      </c>
      <c r="N107" s="169">
        <v>0</v>
      </c>
      <c r="O107" s="169">
        <v>0</v>
      </c>
      <c r="P107" s="180">
        <v>0</v>
      </c>
      <c r="Q107" s="169">
        <v>0</v>
      </c>
      <c r="R107" s="169">
        <v>0</v>
      </c>
      <c r="S107" s="180">
        <v>0</v>
      </c>
      <c r="T107" s="169">
        <v>0</v>
      </c>
      <c r="U107" s="169">
        <v>0</v>
      </c>
      <c r="V107" s="180">
        <v>0</v>
      </c>
      <c r="W107" s="167">
        <f t="shared" si="44"/>
        <v>0</v>
      </c>
      <c r="X107" s="169">
        <v>0</v>
      </c>
      <c r="Y107" s="180">
        <v>0</v>
      </c>
      <c r="Z107" s="165">
        <f t="shared" si="45"/>
        <v>0</v>
      </c>
      <c r="AA107" s="165">
        <v>0</v>
      </c>
      <c r="AB107" s="174">
        <v>0</v>
      </c>
      <c r="AC107" s="165">
        <f t="shared" si="46"/>
        <v>0</v>
      </c>
      <c r="AD107" s="165">
        <v>0</v>
      </c>
      <c r="AE107" s="174">
        <v>0</v>
      </c>
      <c r="AF107" s="167">
        <f t="shared" si="47"/>
        <v>0</v>
      </c>
      <c r="AG107" s="167">
        <f>AF107+AE107</f>
        <v>0</v>
      </c>
      <c r="AH107" s="166">
        <f>AG107+AF107</f>
        <v>0</v>
      </c>
      <c r="AI107" s="167">
        <f t="shared" si="48"/>
        <v>0</v>
      </c>
      <c r="AJ107" s="167" t="s">
        <v>5</v>
      </c>
      <c r="AK107" s="166" t="s">
        <v>5</v>
      </c>
      <c r="AL107" s="167" t="s">
        <v>5</v>
      </c>
      <c r="AM107" s="167" t="s">
        <v>5</v>
      </c>
      <c r="AN107" s="166" t="s">
        <v>5</v>
      </c>
      <c r="AO107" s="167" t="s">
        <v>5</v>
      </c>
      <c r="AP107" s="167" t="s">
        <v>5</v>
      </c>
      <c r="AQ107" s="166" t="s">
        <v>5</v>
      </c>
      <c r="AR107" s="167" t="s">
        <v>5</v>
      </c>
      <c r="AS107" s="167" t="s">
        <v>5</v>
      </c>
      <c r="AT107" s="166" t="s">
        <v>5</v>
      </c>
      <c r="AU107" s="167" t="s">
        <v>5</v>
      </c>
      <c r="AV107" s="167" t="s">
        <v>5</v>
      </c>
      <c r="AW107" s="166" t="s">
        <v>5</v>
      </c>
      <c r="AX107" s="167" t="s">
        <v>5</v>
      </c>
      <c r="AY107" s="167" t="s">
        <v>5</v>
      </c>
      <c r="AZ107" s="166" t="s">
        <v>5</v>
      </c>
      <c r="BA107" s="167" t="s">
        <v>5</v>
      </c>
      <c r="BB107" s="167" t="s">
        <v>5</v>
      </c>
      <c r="BC107" s="166" t="s">
        <v>5</v>
      </c>
      <c r="BD107" s="167" t="s">
        <v>5</v>
      </c>
      <c r="BE107" s="167" t="s">
        <v>5</v>
      </c>
      <c r="BF107" s="166" t="s">
        <v>5</v>
      </c>
      <c r="BG107" s="167" t="s">
        <v>5</v>
      </c>
      <c r="BH107" s="167" t="s">
        <v>5</v>
      </c>
      <c r="BI107" s="167" t="s">
        <v>5</v>
      </c>
      <c r="BJ107" s="208" t="s">
        <v>5</v>
      </c>
      <c r="BK107" s="165" t="s">
        <v>5</v>
      </c>
      <c r="BL107" s="166" t="s">
        <v>5</v>
      </c>
      <c r="BM107" s="208" t="s">
        <v>5</v>
      </c>
      <c r="BN107" s="165" t="s">
        <v>5</v>
      </c>
      <c r="BO107" s="174" t="s">
        <v>5</v>
      </c>
      <c r="BP107" s="167" t="s">
        <v>5</v>
      </c>
      <c r="BQ107" s="167" t="s">
        <v>5</v>
      </c>
      <c r="BR107" s="166" t="s">
        <v>5</v>
      </c>
      <c r="BS107" s="167" t="s">
        <v>5</v>
      </c>
      <c r="BT107" s="167" t="s">
        <v>5</v>
      </c>
      <c r="BU107" s="166" t="s">
        <v>5</v>
      </c>
      <c r="BV107" s="167" t="s">
        <v>5</v>
      </c>
      <c r="BW107" s="167" t="s">
        <v>5</v>
      </c>
      <c r="BX107" s="167" t="s">
        <v>5</v>
      </c>
      <c r="BY107" s="167" t="s">
        <v>5</v>
      </c>
      <c r="BZ107" s="167" t="s">
        <v>5</v>
      </c>
      <c r="CA107" s="167" t="s">
        <v>5</v>
      </c>
      <c r="CB107" s="167" t="s">
        <v>5</v>
      </c>
      <c r="CC107" s="167" t="s">
        <v>5</v>
      </c>
      <c r="CD107" s="167" t="s">
        <v>5</v>
      </c>
      <c r="CE107" s="167" t="s">
        <v>5</v>
      </c>
    </row>
    <row r="108" spans="1:83" ht="49" customHeight="1" thickBot="1">
      <c r="A108" s="186">
        <v>97</v>
      </c>
      <c r="B108" s="168" t="s">
        <v>198</v>
      </c>
      <c r="C108" s="169">
        <v>0</v>
      </c>
      <c r="D108" s="169">
        <v>0</v>
      </c>
      <c r="E108" s="169">
        <v>0</v>
      </c>
      <c r="F108" s="169">
        <v>0</v>
      </c>
      <c r="G108" s="169">
        <v>0</v>
      </c>
      <c r="H108" s="169">
        <v>0</v>
      </c>
      <c r="I108" s="169">
        <v>0</v>
      </c>
      <c r="J108" s="169">
        <v>0</v>
      </c>
      <c r="K108" s="169">
        <v>0</v>
      </c>
      <c r="L108" s="169">
        <v>0</v>
      </c>
      <c r="M108" s="180">
        <v>0</v>
      </c>
      <c r="N108" s="169">
        <v>0</v>
      </c>
      <c r="O108" s="169">
        <v>0</v>
      </c>
      <c r="P108" s="180">
        <v>0</v>
      </c>
      <c r="Q108" s="169">
        <v>0</v>
      </c>
      <c r="R108" s="169">
        <v>0</v>
      </c>
      <c r="S108" s="180">
        <v>0</v>
      </c>
      <c r="T108" s="169">
        <v>0</v>
      </c>
      <c r="U108" s="169">
        <v>0</v>
      </c>
      <c r="V108" s="180">
        <v>0</v>
      </c>
      <c r="W108" s="167">
        <f t="shared" si="44"/>
        <v>0</v>
      </c>
      <c r="X108" s="169">
        <v>0</v>
      </c>
      <c r="Y108" s="180">
        <v>0</v>
      </c>
      <c r="Z108" s="165">
        <f t="shared" si="45"/>
        <v>0</v>
      </c>
      <c r="AA108" s="165">
        <v>0</v>
      </c>
      <c r="AB108" s="174">
        <v>0</v>
      </c>
      <c r="AC108" s="165">
        <f t="shared" si="46"/>
        <v>0</v>
      </c>
      <c r="AD108" s="165">
        <v>0</v>
      </c>
      <c r="AE108" s="174">
        <v>0</v>
      </c>
      <c r="AF108" s="167">
        <f t="shared" si="47"/>
        <v>0</v>
      </c>
      <c r="AG108" s="165">
        <v>0</v>
      </c>
      <c r="AH108" s="166">
        <v>0</v>
      </c>
      <c r="AI108" s="167">
        <f t="shared" si="48"/>
        <v>0</v>
      </c>
      <c r="AJ108" s="165">
        <v>0</v>
      </c>
      <c r="AK108" s="166">
        <v>0</v>
      </c>
      <c r="AL108" s="167">
        <f>AK108+AJ108</f>
        <v>0</v>
      </c>
      <c r="AM108" s="167" t="s">
        <v>5</v>
      </c>
      <c r="AN108" s="166" t="s">
        <v>5</v>
      </c>
      <c r="AO108" s="167" t="s">
        <v>5</v>
      </c>
      <c r="AP108" s="167" t="s">
        <v>5</v>
      </c>
      <c r="AQ108" s="166" t="s">
        <v>5</v>
      </c>
      <c r="AR108" s="167" t="s">
        <v>5</v>
      </c>
      <c r="AS108" s="167" t="s">
        <v>5</v>
      </c>
      <c r="AT108" s="166" t="s">
        <v>5</v>
      </c>
      <c r="AU108" s="167" t="s">
        <v>5</v>
      </c>
      <c r="AV108" s="167" t="s">
        <v>5</v>
      </c>
      <c r="AW108" s="166" t="s">
        <v>5</v>
      </c>
      <c r="AX108" s="167" t="s">
        <v>5</v>
      </c>
      <c r="AY108" s="167" t="s">
        <v>5</v>
      </c>
      <c r="AZ108" s="166" t="s">
        <v>5</v>
      </c>
      <c r="BA108" s="167" t="s">
        <v>5</v>
      </c>
      <c r="BB108" s="268" t="s">
        <v>5</v>
      </c>
      <c r="BC108" s="170" t="s">
        <v>5</v>
      </c>
      <c r="BD108" s="167" t="s">
        <v>5</v>
      </c>
      <c r="BE108" s="268" t="s">
        <v>5</v>
      </c>
      <c r="BF108" s="170" t="s">
        <v>5</v>
      </c>
      <c r="BG108" s="167" t="s">
        <v>5</v>
      </c>
      <c r="BH108" s="167" t="s">
        <v>5</v>
      </c>
      <c r="BI108" s="167" t="s">
        <v>5</v>
      </c>
      <c r="BJ108" s="208" t="s">
        <v>5</v>
      </c>
      <c r="BK108" s="165" t="s">
        <v>5</v>
      </c>
      <c r="BL108" s="166" t="s">
        <v>5</v>
      </c>
      <c r="BM108" s="208" t="s">
        <v>5</v>
      </c>
      <c r="BN108" s="165" t="s">
        <v>5</v>
      </c>
      <c r="BO108" s="174" t="s">
        <v>5</v>
      </c>
      <c r="BP108" s="167" t="s">
        <v>5</v>
      </c>
      <c r="BQ108" s="167" t="s">
        <v>5</v>
      </c>
      <c r="BR108" s="166" t="s">
        <v>5</v>
      </c>
      <c r="BS108" s="167" t="s">
        <v>5</v>
      </c>
      <c r="BT108" s="167" t="s">
        <v>5</v>
      </c>
      <c r="BU108" s="166" t="s">
        <v>5</v>
      </c>
      <c r="BV108" s="167" t="s">
        <v>5</v>
      </c>
      <c r="BW108" s="167" t="s">
        <v>5</v>
      </c>
      <c r="BX108" s="167" t="s">
        <v>5</v>
      </c>
      <c r="BY108" s="167" t="s">
        <v>5</v>
      </c>
      <c r="BZ108" s="167" t="s">
        <v>5</v>
      </c>
      <c r="CA108" s="167" t="s">
        <v>5</v>
      </c>
      <c r="CB108" s="167" t="s">
        <v>5</v>
      </c>
      <c r="CC108" s="167" t="s">
        <v>5</v>
      </c>
      <c r="CD108" s="167" t="s">
        <v>5</v>
      </c>
      <c r="CE108" s="167" t="s">
        <v>5</v>
      </c>
    </row>
    <row r="109" spans="1:83" s="266" customFormat="1" ht="49" customHeight="1" thickBot="1">
      <c r="A109" s="186">
        <v>98</v>
      </c>
      <c r="B109" s="168" t="s">
        <v>241</v>
      </c>
      <c r="C109" s="169">
        <v>19</v>
      </c>
      <c r="D109" s="169">
        <v>2</v>
      </c>
      <c r="E109" s="169">
        <v>21</v>
      </c>
      <c r="F109" s="169">
        <v>19</v>
      </c>
      <c r="G109" s="169">
        <v>2</v>
      </c>
      <c r="H109" s="169">
        <v>21</v>
      </c>
      <c r="I109" s="169">
        <v>19</v>
      </c>
      <c r="J109" s="169">
        <v>1</v>
      </c>
      <c r="K109" s="169">
        <v>20</v>
      </c>
      <c r="L109" s="169">
        <v>19</v>
      </c>
      <c r="M109" s="180">
        <v>1</v>
      </c>
      <c r="N109" s="169">
        <v>20</v>
      </c>
      <c r="O109" s="169">
        <v>19</v>
      </c>
      <c r="P109" s="180">
        <v>2</v>
      </c>
      <c r="Q109" s="169">
        <v>21</v>
      </c>
      <c r="R109" s="169">
        <v>20</v>
      </c>
      <c r="S109" s="180">
        <v>2</v>
      </c>
      <c r="T109" s="169">
        <v>22</v>
      </c>
      <c r="U109" s="169">
        <v>20</v>
      </c>
      <c r="V109" s="180">
        <v>2</v>
      </c>
      <c r="W109" s="167">
        <f t="shared" si="44"/>
        <v>22</v>
      </c>
      <c r="X109" s="169">
        <v>20</v>
      </c>
      <c r="Y109" s="180">
        <v>3</v>
      </c>
      <c r="Z109" s="165">
        <f t="shared" si="45"/>
        <v>23</v>
      </c>
      <c r="AA109" s="165">
        <v>20</v>
      </c>
      <c r="AB109" s="174">
        <v>3</v>
      </c>
      <c r="AC109" s="165">
        <f t="shared" si="46"/>
        <v>23</v>
      </c>
      <c r="AD109" s="165">
        <v>20</v>
      </c>
      <c r="AE109" s="174">
        <v>3</v>
      </c>
      <c r="AF109" s="165">
        <f t="shared" si="47"/>
        <v>23</v>
      </c>
      <c r="AG109" s="165">
        <v>21</v>
      </c>
      <c r="AH109" s="174">
        <v>4</v>
      </c>
      <c r="AI109" s="167">
        <f t="shared" si="48"/>
        <v>25</v>
      </c>
      <c r="AJ109" s="165">
        <v>21</v>
      </c>
      <c r="AK109" s="174">
        <v>3</v>
      </c>
      <c r="AL109" s="167">
        <f>AK109+AJ109</f>
        <v>24</v>
      </c>
      <c r="AM109" s="165">
        <v>21</v>
      </c>
      <c r="AN109" s="174">
        <v>4</v>
      </c>
      <c r="AO109" s="167">
        <f>AN109+AM109</f>
        <v>25</v>
      </c>
      <c r="AP109" s="165">
        <v>21</v>
      </c>
      <c r="AQ109" s="174">
        <v>4</v>
      </c>
      <c r="AR109" s="167">
        <f>AQ109+AP109</f>
        <v>25</v>
      </c>
      <c r="AS109" s="165">
        <v>21</v>
      </c>
      <c r="AT109" s="174">
        <v>3</v>
      </c>
      <c r="AU109" s="167">
        <f>AT109+AS109</f>
        <v>24</v>
      </c>
      <c r="AV109" s="167">
        <v>0</v>
      </c>
      <c r="AW109" s="166">
        <v>0</v>
      </c>
      <c r="AX109" s="167">
        <f>AW109+AV109</f>
        <v>0</v>
      </c>
      <c r="AY109" s="167" t="s">
        <v>5</v>
      </c>
      <c r="AZ109" s="166" t="s">
        <v>5</v>
      </c>
      <c r="BA109" s="167" t="s">
        <v>5</v>
      </c>
      <c r="BB109" s="167" t="s">
        <v>5</v>
      </c>
      <c r="BC109" s="166" t="s">
        <v>5</v>
      </c>
      <c r="BD109" s="167" t="s">
        <v>5</v>
      </c>
      <c r="BE109" s="167" t="s">
        <v>5</v>
      </c>
      <c r="BF109" s="166" t="s">
        <v>5</v>
      </c>
      <c r="BG109" s="167" t="s">
        <v>5</v>
      </c>
      <c r="BH109" s="167" t="s">
        <v>5</v>
      </c>
      <c r="BI109" s="167" t="s">
        <v>5</v>
      </c>
      <c r="BJ109" s="208" t="s">
        <v>5</v>
      </c>
      <c r="BK109" s="165" t="s">
        <v>5</v>
      </c>
      <c r="BL109" s="166" t="s">
        <v>5</v>
      </c>
      <c r="BM109" s="208" t="s">
        <v>5</v>
      </c>
      <c r="BN109" s="165" t="s">
        <v>5</v>
      </c>
      <c r="BO109" s="174" t="s">
        <v>5</v>
      </c>
      <c r="BP109" s="167" t="s">
        <v>5</v>
      </c>
      <c r="BQ109" s="167" t="s">
        <v>5</v>
      </c>
      <c r="BR109" s="166" t="s">
        <v>5</v>
      </c>
      <c r="BS109" s="167" t="s">
        <v>5</v>
      </c>
      <c r="BT109" s="167" t="s">
        <v>5</v>
      </c>
      <c r="BU109" s="166" t="s">
        <v>5</v>
      </c>
      <c r="BV109" s="167" t="s">
        <v>5</v>
      </c>
      <c r="BW109" s="167" t="s">
        <v>5</v>
      </c>
      <c r="BX109" s="167" t="s">
        <v>5</v>
      </c>
      <c r="BY109" s="167" t="s">
        <v>5</v>
      </c>
      <c r="BZ109" s="167" t="s">
        <v>5</v>
      </c>
      <c r="CA109" s="167" t="s">
        <v>5</v>
      </c>
      <c r="CB109" s="167" t="s">
        <v>5</v>
      </c>
      <c r="CC109" s="167" t="s">
        <v>5</v>
      </c>
      <c r="CD109" s="167" t="s">
        <v>5</v>
      </c>
      <c r="CE109" s="167" t="s">
        <v>5</v>
      </c>
    </row>
    <row r="110" spans="1:83" ht="49" customHeight="1" thickBot="1">
      <c r="A110" s="186">
        <v>99</v>
      </c>
      <c r="B110" s="168" t="s">
        <v>176</v>
      </c>
      <c r="C110" s="169">
        <v>0</v>
      </c>
      <c r="D110" s="169">
        <v>0</v>
      </c>
      <c r="E110" s="169">
        <v>0</v>
      </c>
      <c r="F110" s="169">
        <v>0</v>
      </c>
      <c r="G110" s="169">
        <v>0</v>
      </c>
      <c r="H110" s="169">
        <v>0</v>
      </c>
      <c r="I110" s="169">
        <v>0</v>
      </c>
      <c r="J110" s="169">
        <v>0</v>
      </c>
      <c r="K110" s="169">
        <v>0</v>
      </c>
      <c r="L110" s="169">
        <v>0</v>
      </c>
      <c r="M110" s="180">
        <v>0</v>
      </c>
      <c r="N110" s="169">
        <v>0</v>
      </c>
      <c r="O110" s="169">
        <v>0</v>
      </c>
      <c r="P110" s="180">
        <v>0</v>
      </c>
      <c r="Q110" s="169">
        <v>0</v>
      </c>
      <c r="R110" s="169">
        <v>0</v>
      </c>
      <c r="S110" s="180">
        <v>0</v>
      </c>
      <c r="T110" s="169">
        <v>0</v>
      </c>
      <c r="U110" s="169">
        <v>0</v>
      </c>
      <c r="V110" s="180">
        <v>0</v>
      </c>
      <c r="W110" s="165">
        <f t="shared" si="44"/>
        <v>0</v>
      </c>
      <c r="X110" s="171" t="s">
        <v>5</v>
      </c>
      <c r="Y110" s="170" t="s">
        <v>5</v>
      </c>
      <c r="Z110" s="167" t="s">
        <v>5</v>
      </c>
      <c r="AA110" s="167" t="s">
        <v>5</v>
      </c>
      <c r="AB110" s="166" t="s">
        <v>5</v>
      </c>
      <c r="AC110" s="167" t="s">
        <v>5</v>
      </c>
      <c r="AD110" s="167" t="s">
        <v>5</v>
      </c>
      <c r="AE110" s="166" t="s">
        <v>5</v>
      </c>
      <c r="AF110" s="167" t="s">
        <v>5</v>
      </c>
      <c r="AG110" s="167" t="s">
        <v>5</v>
      </c>
      <c r="AH110" s="166" t="s">
        <v>5</v>
      </c>
      <c r="AI110" s="167" t="s">
        <v>5</v>
      </c>
      <c r="AJ110" s="167" t="s">
        <v>5</v>
      </c>
      <c r="AK110" s="166" t="s">
        <v>5</v>
      </c>
      <c r="AL110" s="167" t="s">
        <v>5</v>
      </c>
      <c r="AM110" s="167" t="s">
        <v>5</v>
      </c>
      <c r="AN110" s="166" t="s">
        <v>5</v>
      </c>
      <c r="AO110" s="167" t="s">
        <v>5</v>
      </c>
      <c r="AP110" s="167" t="s">
        <v>5</v>
      </c>
      <c r="AQ110" s="166" t="s">
        <v>5</v>
      </c>
      <c r="AR110" s="167" t="s">
        <v>5</v>
      </c>
      <c r="AS110" s="167" t="s">
        <v>5</v>
      </c>
      <c r="AT110" s="166" t="s">
        <v>5</v>
      </c>
      <c r="AU110" s="167" t="s">
        <v>5</v>
      </c>
      <c r="AV110" s="167" t="s">
        <v>5</v>
      </c>
      <c r="AW110" s="179" t="s">
        <v>5</v>
      </c>
      <c r="AX110" s="167" t="s">
        <v>5</v>
      </c>
      <c r="AY110" s="167" t="s">
        <v>5</v>
      </c>
      <c r="AZ110" s="179" t="s">
        <v>5</v>
      </c>
      <c r="BA110" s="167" t="s">
        <v>5</v>
      </c>
      <c r="BB110" s="167" t="s">
        <v>5</v>
      </c>
      <c r="BC110" s="179" t="s">
        <v>5</v>
      </c>
      <c r="BD110" s="167" t="s">
        <v>5</v>
      </c>
      <c r="BE110" s="167" t="s">
        <v>5</v>
      </c>
      <c r="BF110" s="179" t="s">
        <v>5</v>
      </c>
      <c r="BG110" s="167" t="s">
        <v>5</v>
      </c>
      <c r="BH110" s="167" t="s">
        <v>5</v>
      </c>
      <c r="BI110" s="167" t="s">
        <v>5</v>
      </c>
      <c r="BJ110" s="208" t="s">
        <v>5</v>
      </c>
      <c r="BK110" s="165" t="s">
        <v>5</v>
      </c>
      <c r="BL110" s="166" t="s">
        <v>5</v>
      </c>
      <c r="BM110" s="208" t="s">
        <v>5</v>
      </c>
      <c r="BN110" s="165" t="s">
        <v>5</v>
      </c>
      <c r="BO110" s="174" t="s">
        <v>5</v>
      </c>
      <c r="BP110" s="167" t="s">
        <v>5</v>
      </c>
      <c r="BQ110" s="167" t="s">
        <v>5</v>
      </c>
      <c r="BR110" s="166" t="s">
        <v>5</v>
      </c>
      <c r="BS110" s="167" t="s">
        <v>5</v>
      </c>
      <c r="BT110" s="167" t="s">
        <v>5</v>
      </c>
      <c r="BU110" s="166" t="s">
        <v>5</v>
      </c>
      <c r="BV110" s="167" t="s">
        <v>5</v>
      </c>
      <c r="BW110" s="167" t="s">
        <v>5</v>
      </c>
      <c r="BX110" s="167" t="s">
        <v>5</v>
      </c>
      <c r="BY110" s="167" t="s">
        <v>5</v>
      </c>
      <c r="BZ110" s="167" t="s">
        <v>5</v>
      </c>
      <c r="CA110" s="167" t="s">
        <v>5</v>
      </c>
      <c r="CB110" s="167" t="s">
        <v>5</v>
      </c>
      <c r="CC110" s="167" t="s">
        <v>5</v>
      </c>
      <c r="CD110" s="167" t="s">
        <v>5</v>
      </c>
      <c r="CE110" s="167" t="s">
        <v>5</v>
      </c>
    </row>
    <row r="111" spans="1:83" ht="49" customHeight="1">
      <c r="A111" s="269"/>
      <c r="B111" s="269"/>
      <c r="C111" s="361">
        <f t="shared" ref="C111:BN111" si="54">SUM(C12:C110)</f>
        <v>262</v>
      </c>
      <c r="D111" s="361">
        <f t="shared" si="54"/>
        <v>281</v>
      </c>
      <c r="E111" s="361">
        <f t="shared" si="54"/>
        <v>543</v>
      </c>
      <c r="F111" s="361">
        <f t="shared" si="54"/>
        <v>264</v>
      </c>
      <c r="G111" s="361">
        <f t="shared" si="54"/>
        <v>290</v>
      </c>
      <c r="H111" s="361">
        <f t="shared" si="54"/>
        <v>554</v>
      </c>
      <c r="I111" s="361">
        <f t="shared" si="54"/>
        <v>264</v>
      </c>
      <c r="J111" s="361">
        <f t="shared" si="54"/>
        <v>275</v>
      </c>
      <c r="K111" s="361">
        <f t="shared" si="54"/>
        <v>539</v>
      </c>
      <c r="L111" s="361">
        <f t="shared" si="54"/>
        <v>249</v>
      </c>
      <c r="M111" s="361">
        <f t="shared" si="54"/>
        <v>293</v>
      </c>
      <c r="N111" s="361">
        <f t="shared" si="54"/>
        <v>542</v>
      </c>
      <c r="O111" s="361">
        <f t="shared" si="54"/>
        <v>252</v>
      </c>
      <c r="P111" s="361">
        <f t="shared" si="54"/>
        <v>288</v>
      </c>
      <c r="Q111" s="361">
        <f t="shared" si="54"/>
        <v>540</v>
      </c>
      <c r="R111" s="361">
        <f t="shared" si="54"/>
        <v>251</v>
      </c>
      <c r="S111" s="361">
        <f t="shared" si="54"/>
        <v>313</v>
      </c>
      <c r="T111" s="361">
        <f t="shared" si="54"/>
        <v>564</v>
      </c>
      <c r="U111" s="361">
        <f t="shared" si="54"/>
        <v>252</v>
      </c>
      <c r="V111" s="361">
        <f t="shared" si="54"/>
        <v>317</v>
      </c>
      <c r="W111" s="361">
        <f t="shared" si="54"/>
        <v>569</v>
      </c>
      <c r="X111" s="361">
        <f t="shared" si="54"/>
        <v>253</v>
      </c>
      <c r="Y111" s="361">
        <f t="shared" si="54"/>
        <v>354</v>
      </c>
      <c r="Z111" s="361">
        <f t="shared" si="54"/>
        <v>607</v>
      </c>
      <c r="AA111" s="361">
        <f t="shared" si="54"/>
        <v>253</v>
      </c>
      <c r="AB111" s="361">
        <f t="shared" si="54"/>
        <v>383</v>
      </c>
      <c r="AC111" s="361">
        <f t="shared" si="54"/>
        <v>636</v>
      </c>
      <c r="AD111" s="361">
        <f t="shared" si="54"/>
        <v>253</v>
      </c>
      <c r="AE111" s="361">
        <f t="shared" si="54"/>
        <v>381</v>
      </c>
      <c r="AF111" s="361">
        <f t="shared" si="54"/>
        <v>634</v>
      </c>
      <c r="AG111" s="361">
        <f t="shared" si="54"/>
        <v>255</v>
      </c>
      <c r="AH111" s="361">
        <f t="shared" si="54"/>
        <v>403</v>
      </c>
      <c r="AI111" s="361">
        <f t="shared" si="54"/>
        <v>658</v>
      </c>
      <c r="AJ111" s="361">
        <f t="shared" si="54"/>
        <v>254</v>
      </c>
      <c r="AK111" s="361">
        <f t="shared" si="54"/>
        <v>437</v>
      </c>
      <c r="AL111" s="361">
        <f t="shared" si="54"/>
        <v>691</v>
      </c>
      <c r="AM111" s="361">
        <f t="shared" si="54"/>
        <v>251</v>
      </c>
      <c r="AN111" s="361">
        <f t="shared" si="54"/>
        <v>450</v>
      </c>
      <c r="AO111" s="361">
        <f t="shared" si="54"/>
        <v>701</v>
      </c>
      <c r="AP111" s="361">
        <f t="shared" si="54"/>
        <v>252</v>
      </c>
      <c r="AQ111" s="361">
        <f t="shared" si="54"/>
        <v>453</v>
      </c>
      <c r="AR111" s="361">
        <f t="shared" si="54"/>
        <v>705</v>
      </c>
      <c r="AS111" s="361">
        <f t="shared" si="54"/>
        <v>254</v>
      </c>
      <c r="AT111" s="361">
        <f t="shared" si="54"/>
        <v>473</v>
      </c>
      <c r="AU111" s="361">
        <f t="shared" si="54"/>
        <v>727</v>
      </c>
      <c r="AV111" s="361">
        <f t="shared" si="54"/>
        <v>256</v>
      </c>
      <c r="AW111" s="361">
        <f t="shared" si="54"/>
        <v>495</v>
      </c>
      <c r="AX111" s="361">
        <f t="shared" si="54"/>
        <v>751</v>
      </c>
      <c r="AY111" s="361">
        <f t="shared" si="54"/>
        <v>253</v>
      </c>
      <c r="AZ111" s="361">
        <f t="shared" si="54"/>
        <v>542</v>
      </c>
      <c r="BA111" s="361">
        <f t="shared" si="54"/>
        <v>795</v>
      </c>
      <c r="BB111" s="361">
        <f t="shared" si="54"/>
        <v>254</v>
      </c>
      <c r="BC111" s="361">
        <f t="shared" si="54"/>
        <v>585</v>
      </c>
      <c r="BD111" s="361">
        <f t="shared" si="54"/>
        <v>839</v>
      </c>
      <c r="BE111" s="361">
        <f t="shared" si="54"/>
        <v>253</v>
      </c>
      <c r="BF111" s="361">
        <f t="shared" si="54"/>
        <v>637</v>
      </c>
      <c r="BG111" s="361">
        <f t="shared" si="54"/>
        <v>890</v>
      </c>
      <c r="BH111" s="361">
        <f t="shared" si="54"/>
        <v>255</v>
      </c>
      <c r="BI111" s="361">
        <f t="shared" si="54"/>
        <v>686</v>
      </c>
      <c r="BJ111" s="361">
        <f t="shared" si="54"/>
        <v>941</v>
      </c>
      <c r="BK111" s="361">
        <f t="shared" si="54"/>
        <v>260</v>
      </c>
      <c r="BL111" s="361">
        <f t="shared" si="54"/>
        <v>816</v>
      </c>
      <c r="BM111" s="361">
        <f t="shared" si="54"/>
        <v>1076</v>
      </c>
      <c r="BN111" s="361">
        <f t="shared" si="54"/>
        <v>276</v>
      </c>
      <c r="BO111" s="361">
        <f t="shared" ref="BO111:CD111" si="55">SUM(BO12:BO110)</f>
        <v>854</v>
      </c>
      <c r="BP111" s="361">
        <f t="shared" si="55"/>
        <v>1130</v>
      </c>
      <c r="BQ111" s="361">
        <f t="shared" si="55"/>
        <v>283</v>
      </c>
      <c r="BR111" s="361">
        <f t="shared" si="55"/>
        <v>926</v>
      </c>
      <c r="BS111" s="361">
        <f t="shared" si="55"/>
        <v>1209</v>
      </c>
      <c r="BT111" s="361">
        <f t="shared" si="55"/>
        <v>291</v>
      </c>
      <c r="BU111" s="361">
        <f t="shared" si="55"/>
        <v>994</v>
      </c>
      <c r="BV111" s="361">
        <f t="shared" si="55"/>
        <v>1285</v>
      </c>
      <c r="BW111" s="361">
        <f t="shared" si="55"/>
        <v>298</v>
      </c>
      <c r="BX111" s="361">
        <f t="shared" si="55"/>
        <v>1046</v>
      </c>
      <c r="BY111" s="361">
        <f t="shared" si="55"/>
        <v>1344</v>
      </c>
      <c r="BZ111" s="361">
        <f t="shared" si="55"/>
        <v>305</v>
      </c>
      <c r="CA111" s="361">
        <f t="shared" si="55"/>
        <v>1085</v>
      </c>
      <c r="CB111" s="361">
        <f t="shared" si="55"/>
        <v>1390</v>
      </c>
      <c r="CC111" s="361">
        <f t="shared" si="55"/>
        <v>310</v>
      </c>
      <c r="CD111" s="361">
        <f t="shared" si="55"/>
        <v>1154</v>
      </c>
      <c r="CE111" s="361">
        <f>SUM(CE12:CE110)</f>
        <v>1464</v>
      </c>
    </row>
    <row r="112" spans="1:83">
      <c r="A112" s="1"/>
      <c r="B112" s="1"/>
      <c r="C112" s="1"/>
      <c r="D112" s="1"/>
      <c r="E112" s="1"/>
      <c r="F112" s="1"/>
      <c r="G112" s="1"/>
      <c r="H112" s="1"/>
      <c r="I112" s="1"/>
      <c r="J112" s="1"/>
      <c r="K112" s="1"/>
      <c r="L112" s="1"/>
      <c r="M112" s="1"/>
      <c r="N112" s="1"/>
      <c r="O112" s="1"/>
      <c r="P112" s="1"/>
      <c r="Q112" s="1"/>
      <c r="BG112" s="108"/>
      <c r="BI112" s="6"/>
      <c r="BJ112" s="6"/>
      <c r="BK112" s="6"/>
    </row>
    <row r="113" spans="1:80">
      <c r="A113" s="223" t="s">
        <v>10</v>
      </c>
      <c r="R113" s="20"/>
      <c r="AM113" s="20"/>
      <c r="AS113" s="20"/>
      <c r="AV113" s="20"/>
      <c r="AY113" s="20"/>
      <c r="BB113" s="20"/>
      <c r="BE113" s="20"/>
      <c r="BI113" s="6"/>
      <c r="BK113" s="6"/>
      <c r="CB113" s="91" t="s">
        <v>11</v>
      </c>
    </row>
    <row r="114" spans="1:80">
      <c r="B114" s="109"/>
    </row>
    <row r="115" spans="1:80">
      <c r="B115" s="109"/>
    </row>
    <row r="116" spans="1:80">
      <c r="B116" s="109"/>
    </row>
    <row r="117" spans="1:80">
      <c r="B117" s="109"/>
    </row>
    <row r="120" spans="1:80">
      <c r="BG120" s="108"/>
    </row>
    <row r="121" spans="1:80">
      <c r="BG121" s="108"/>
    </row>
    <row r="122" spans="1:80">
      <c r="B122" s="109"/>
      <c r="BG122" s="108"/>
    </row>
    <row r="123" spans="1:80">
      <c r="B123" s="109"/>
      <c r="BG123" s="108"/>
    </row>
    <row r="124" spans="1:80">
      <c r="B124" s="109"/>
      <c r="BG124" s="108"/>
    </row>
    <row r="125" spans="1:80">
      <c r="B125" s="109"/>
      <c r="BG125" s="108"/>
    </row>
    <row r="126" spans="1:80">
      <c r="B126" s="109"/>
      <c r="BG126" s="108"/>
    </row>
    <row r="127" spans="1:80">
      <c r="B127" s="109"/>
      <c r="BG127" s="108"/>
    </row>
    <row r="128" spans="1:80">
      <c r="BG128" s="108"/>
    </row>
    <row r="129" spans="2:59">
      <c r="B129" s="109"/>
      <c r="BG129" s="108"/>
    </row>
    <row r="130" spans="2:59">
      <c r="B130" s="109"/>
      <c r="BG130" s="108"/>
    </row>
    <row r="131" spans="2:59">
      <c r="B131" s="109"/>
      <c r="BG131" s="108"/>
    </row>
    <row r="132" spans="2:59">
      <c r="B132" s="109"/>
      <c r="BG132" s="108"/>
    </row>
    <row r="133" spans="2:59">
      <c r="B133" s="109"/>
      <c r="BG133" s="108"/>
    </row>
    <row r="134" spans="2:59">
      <c r="B134" s="109"/>
      <c r="BG134" s="108"/>
    </row>
    <row r="135" spans="2:59">
      <c r="B135" s="109"/>
      <c r="BG135" s="108"/>
    </row>
    <row r="136" spans="2:59">
      <c r="B136" s="109"/>
      <c r="BG136" s="108"/>
    </row>
    <row r="137" spans="2:59">
      <c r="B137" s="109"/>
      <c r="BG137" s="108"/>
    </row>
    <row r="138" spans="2:59">
      <c r="B138" s="109"/>
      <c r="BG138" s="108"/>
    </row>
    <row r="139" spans="2:59">
      <c r="B139" s="109"/>
      <c r="BG139" s="108"/>
    </row>
    <row r="140" spans="2:59">
      <c r="B140" s="109"/>
      <c r="BG140" s="108"/>
    </row>
    <row r="141" spans="2:59">
      <c r="B141" s="109"/>
      <c r="BG141" s="108"/>
    </row>
    <row r="142" spans="2:59">
      <c r="B142" s="109"/>
      <c r="BG142" s="108"/>
    </row>
    <row r="143" spans="2:59">
      <c r="B143" s="109"/>
      <c r="BG143" s="108"/>
    </row>
    <row r="144" spans="2:59">
      <c r="B144" s="109"/>
      <c r="BG144" s="108"/>
    </row>
    <row r="145" spans="2:59">
      <c r="B145" s="109"/>
      <c r="BG145" s="108"/>
    </row>
    <row r="146" spans="2:59">
      <c r="B146" s="109"/>
      <c r="BG146" s="108"/>
    </row>
    <row r="147" spans="2:59">
      <c r="B147" s="109"/>
      <c r="BG147" s="108"/>
    </row>
    <row r="148" spans="2:59">
      <c r="B148" s="109"/>
      <c r="BG148" s="108"/>
    </row>
    <row r="149" spans="2:59">
      <c r="B149" s="109"/>
      <c r="BG149" s="108"/>
    </row>
    <row r="150" spans="2:59">
      <c r="B150" s="109"/>
      <c r="BG150" s="108"/>
    </row>
    <row r="151" spans="2:59">
      <c r="B151" s="109"/>
      <c r="BG151" s="108"/>
    </row>
    <row r="152" spans="2:59">
      <c r="B152" s="109"/>
      <c r="BG152" s="108"/>
    </row>
    <row r="153" spans="2:59">
      <c r="B153" s="109"/>
      <c r="BG153" s="108"/>
    </row>
    <row r="154" spans="2:59">
      <c r="B154" s="109"/>
      <c r="BG154" s="108"/>
    </row>
    <row r="155" spans="2:59">
      <c r="B155" s="109"/>
      <c r="BG155" s="108"/>
    </row>
    <row r="156" spans="2:59">
      <c r="B156" s="109"/>
      <c r="BG156" s="108"/>
    </row>
    <row r="157" spans="2:59">
      <c r="B157" s="109"/>
      <c r="BG157" s="108"/>
    </row>
    <row r="158" spans="2:59">
      <c r="B158" s="109"/>
      <c r="BG158" s="108"/>
    </row>
    <row r="159" spans="2:59">
      <c r="B159" s="109"/>
      <c r="BG159" s="108"/>
    </row>
    <row r="160" spans="2:59">
      <c r="B160" s="109"/>
      <c r="BG160" s="108"/>
    </row>
    <row r="161" spans="2:59">
      <c r="B161" s="109"/>
      <c r="BG161" s="108"/>
    </row>
    <row r="162" spans="2:59">
      <c r="B162" s="109"/>
      <c r="BG162" s="108"/>
    </row>
    <row r="163" spans="2:59">
      <c r="B163" s="109"/>
      <c r="BG163" s="108"/>
    </row>
    <row r="164" spans="2:59">
      <c r="B164" s="109"/>
      <c r="BG164" s="108"/>
    </row>
    <row r="165" spans="2:59">
      <c r="B165" s="109"/>
      <c r="BG165" s="108"/>
    </row>
    <row r="166" spans="2:59">
      <c r="B166" s="109"/>
      <c r="BG166" s="108"/>
    </row>
    <row r="167" spans="2:59">
      <c r="B167" s="109"/>
      <c r="BG167" s="108"/>
    </row>
    <row r="168" spans="2:59">
      <c r="B168" s="109"/>
      <c r="BG168" s="108"/>
    </row>
    <row r="169" spans="2:59">
      <c r="B169" s="109"/>
      <c r="BG169" s="108"/>
    </row>
    <row r="170" spans="2:59">
      <c r="B170" s="109"/>
      <c r="BG170" s="108"/>
    </row>
    <row r="171" spans="2:59">
      <c r="B171" s="109"/>
      <c r="BG171" s="108"/>
    </row>
    <row r="172" spans="2:59">
      <c r="B172" s="109"/>
      <c r="BG172" s="108"/>
    </row>
    <row r="173" spans="2:59">
      <c r="B173" s="109"/>
      <c r="BG173" s="108"/>
    </row>
    <row r="174" spans="2:59">
      <c r="B174" s="109"/>
      <c r="BG174" s="108"/>
    </row>
    <row r="175" spans="2:59">
      <c r="B175" s="109"/>
      <c r="BG175" s="108"/>
    </row>
    <row r="176" spans="2:59">
      <c r="B176" s="109"/>
      <c r="BG176" s="108"/>
    </row>
    <row r="177" spans="2:59">
      <c r="B177" s="109"/>
      <c r="BG177" s="108"/>
    </row>
    <row r="178" spans="2:59">
      <c r="B178" s="109"/>
      <c r="BG178" s="108"/>
    </row>
    <row r="179" spans="2:59">
      <c r="B179" s="109"/>
      <c r="BG179" s="108"/>
    </row>
    <row r="180" spans="2:59">
      <c r="B180" s="109"/>
      <c r="BG180" s="108"/>
    </row>
    <row r="181" spans="2:59">
      <c r="B181" s="109"/>
      <c r="BG181" s="108"/>
    </row>
    <row r="182" spans="2:59">
      <c r="B182" s="109"/>
      <c r="BG182" s="108"/>
    </row>
    <row r="183" spans="2:59">
      <c r="B183" s="109"/>
      <c r="BG183" s="108"/>
    </row>
    <row r="184" spans="2:59">
      <c r="B184" s="109"/>
      <c r="BG184" s="108"/>
    </row>
    <row r="185" spans="2:59">
      <c r="B185" s="109"/>
      <c r="BG185" s="108"/>
    </row>
    <row r="186" spans="2:59">
      <c r="B186" s="109"/>
      <c r="BG186" s="108"/>
    </row>
    <row r="187" spans="2:59">
      <c r="B187" s="109"/>
      <c r="BG187" s="108"/>
    </row>
    <row r="188" spans="2:59">
      <c r="B188" s="109"/>
      <c r="BG188" s="108"/>
    </row>
    <row r="189" spans="2:59">
      <c r="B189" s="109"/>
      <c r="BG189" s="108"/>
    </row>
    <row r="190" spans="2:59">
      <c r="B190" s="109"/>
      <c r="BG190" s="108"/>
    </row>
    <row r="191" spans="2:59">
      <c r="B191" s="109"/>
      <c r="BG191" s="108"/>
    </row>
    <row r="192" spans="2:59">
      <c r="B192" s="109"/>
      <c r="BG192" s="108"/>
    </row>
    <row r="193" spans="2:59">
      <c r="B193" s="109"/>
      <c r="BG193" s="108"/>
    </row>
    <row r="194" spans="2:59">
      <c r="B194" s="109"/>
      <c r="BG194" s="108"/>
    </row>
    <row r="195" spans="2:59">
      <c r="B195" s="109"/>
      <c r="BG195" s="108"/>
    </row>
    <row r="196" spans="2:59">
      <c r="B196" s="109"/>
      <c r="BG196" s="108"/>
    </row>
    <row r="197" spans="2:59">
      <c r="B197" s="109"/>
      <c r="BG197" s="108"/>
    </row>
    <row r="198" spans="2:59">
      <c r="B198" s="109"/>
      <c r="BG198" s="108"/>
    </row>
    <row r="199" spans="2:59">
      <c r="B199" s="109"/>
      <c r="BG199" s="108"/>
    </row>
    <row r="200" spans="2:59">
      <c r="B200" s="109"/>
      <c r="BG200" s="108"/>
    </row>
    <row r="201" spans="2:59">
      <c r="B201" s="109"/>
      <c r="BG201" s="108"/>
    </row>
    <row r="202" spans="2:59">
      <c r="B202" s="109"/>
      <c r="BG202" s="108"/>
    </row>
    <row r="203" spans="2:59">
      <c r="B203" s="109"/>
      <c r="BG203" s="108"/>
    </row>
    <row r="204" spans="2:59">
      <c r="B204" s="109"/>
      <c r="BG204" s="108"/>
    </row>
    <row r="205" spans="2:59">
      <c r="B205" s="109"/>
      <c r="BG205" s="108"/>
    </row>
    <row r="206" spans="2:59">
      <c r="B206" s="109"/>
      <c r="BG206" s="108"/>
    </row>
    <row r="207" spans="2:59">
      <c r="B207" s="109"/>
      <c r="BG207" s="108"/>
    </row>
    <row r="208" spans="2:59">
      <c r="B208" s="109"/>
      <c r="BG208" s="108"/>
    </row>
    <row r="209" spans="2:59">
      <c r="B209" s="109"/>
      <c r="BG209" s="108"/>
    </row>
    <row r="210" spans="2:59">
      <c r="B210" s="109"/>
      <c r="BG210" s="108"/>
    </row>
    <row r="211" spans="2:59">
      <c r="B211" s="109"/>
      <c r="BG211" s="108"/>
    </row>
    <row r="212" spans="2:59">
      <c r="B212" s="109"/>
      <c r="BG212" s="108"/>
    </row>
    <row r="213" spans="2:59">
      <c r="B213" s="109"/>
      <c r="BG213" s="108"/>
    </row>
    <row r="214" spans="2:59">
      <c r="B214" s="109"/>
      <c r="BG214" s="108"/>
    </row>
    <row r="215" spans="2:59">
      <c r="B215" s="109"/>
      <c r="BG215" s="108"/>
    </row>
    <row r="216" spans="2:59">
      <c r="B216" s="109"/>
      <c r="BG216" s="108"/>
    </row>
    <row r="217" spans="2:59">
      <c r="B217" s="109"/>
      <c r="BG217" s="108"/>
    </row>
    <row r="218" spans="2:59">
      <c r="B218" s="109"/>
      <c r="BG218" s="108"/>
    </row>
    <row r="219" spans="2:59">
      <c r="B219" s="109"/>
      <c r="BG219" s="108"/>
    </row>
    <row r="220" spans="2:59">
      <c r="B220" s="109"/>
      <c r="BG220" s="108"/>
    </row>
    <row r="221" spans="2:59">
      <c r="B221" s="109"/>
      <c r="BG221" s="108"/>
    </row>
    <row r="222" spans="2:59">
      <c r="B222" s="109"/>
      <c r="BG222" s="108"/>
    </row>
    <row r="223" spans="2:59">
      <c r="B223" s="109"/>
      <c r="BG223" s="108"/>
    </row>
    <row r="224" spans="2:59">
      <c r="B224" s="109"/>
      <c r="BG224" s="108"/>
    </row>
    <row r="225" spans="2:59">
      <c r="B225" s="109"/>
      <c r="BG225" s="108"/>
    </row>
    <row r="226" spans="2:59">
      <c r="B226" s="109"/>
      <c r="BG226" s="108"/>
    </row>
    <row r="227" spans="2:59">
      <c r="B227" s="109"/>
      <c r="BG227" s="108"/>
    </row>
    <row r="228" spans="2:59">
      <c r="B228" s="109"/>
      <c r="BG228" s="108"/>
    </row>
    <row r="229" spans="2:59">
      <c r="B229" s="109"/>
      <c r="BG229" s="108"/>
    </row>
    <row r="230" spans="2:59">
      <c r="B230" s="109"/>
      <c r="BG230" s="108"/>
    </row>
    <row r="231" spans="2:59">
      <c r="B231" s="109"/>
      <c r="BG231" s="108"/>
    </row>
    <row r="232" spans="2:59">
      <c r="B232" s="109"/>
      <c r="BG232" s="108"/>
    </row>
    <row r="233" spans="2:59">
      <c r="B233" s="109"/>
      <c r="BG233" s="108"/>
    </row>
    <row r="234" spans="2:59">
      <c r="B234" s="109"/>
      <c r="BG234" s="108"/>
    </row>
    <row r="235" spans="2:59">
      <c r="B235" s="109"/>
      <c r="BG235" s="108"/>
    </row>
    <row r="236" spans="2:59">
      <c r="B236" s="109"/>
      <c r="BG236" s="108"/>
    </row>
    <row r="237" spans="2:59">
      <c r="B237" s="109"/>
      <c r="BG237" s="108"/>
    </row>
    <row r="238" spans="2:59">
      <c r="B238" s="109"/>
      <c r="BG238" s="108"/>
    </row>
    <row r="239" spans="2:59">
      <c r="B239" s="109"/>
      <c r="BG239" s="108"/>
    </row>
    <row r="240" spans="2:59">
      <c r="B240" s="109"/>
      <c r="BG240" s="108"/>
    </row>
    <row r="241" spans="2:59">
      <c r="B241" s="109"/>
      <c r="BG241" s="108"/>
    </row>
    <row r="242" spans="2:59">
      <c r="B242" s="109"/>
      <c r="BG242" s="108"/>
    </row>
    <row r="243" spans="2:59">
      <c r="B243" s="109"/>
      <c r="BG243" s="108"/>
    </row>
    <row r="244" spans="2:59">
      <c r="B244" s="109"/>
      <c r="BG244" s="108"/>
    </row>
    <row r="245" spans="2:59">
      <c r="B245" s="109"/>
      <c r="BG245" s="108"/>
    </row>
    <row r="246" spans="2:59">
      <c r="B246" s="109"/>
      <c r="BG246" s="108"/>
    </row>
    <row r="247" spans="2:59">
      <c r="B247" s="109"/>
      <c r="BG247" s="108"/>
    </row>
    <row r="248" spans="2:59">
      <c r="B248" s="109"/>
      <c r="BG248" s="108"/>
    </row>
    <row r="249" spans="2:59">
      <c r="B249" s="109"/>
      <c r="BG249" s="108"/>
    </row>
    <row r="250" spans="2:59">
      <c r="B250" s="109"/>
      <c r="BG250" s="108"/>
    </row>
    <row r="251" spans="2:59">
      <c r="B251" s="109"/>
      <c r="BG251" s="108"/>
    </row>
    <row r="252" spans="2:59">
      <c r="B252" s="109"/>
      <c r="BG252" s="108"/>
    </row>
    <row r="253" spans="2:59">
      <c r="B253" s="109"/>
      <c r="BG253" s="108"/>
    </row>
    <row r="254" spans="2:59">
      <c r="B254" s="109"/>
      <c r="BG254" s="108"/>
    </row>
    <row r="255" spans="2:59">
      <c r="B255" s="109"/>
      <c r="BG255" s="108"/>
    </row>
    <row r="256" spans="2:59">
      <c r="B256" s="109"/>
      <c r="BG256" s="108"/>
    </row>
    <row r="257" spans="2:59">
      <c r="B257" s="109"/>
      <c r="BG257" s="108"/>
    </row>
    <row r="258" spans="2:59">
      <c r="B258" s="109"/>
      <c r="BG258" s="108"/>
    </row>
    <row r="259" spans="2:59">
      <c r="B259" s="109"/>
      <c r="BG259" s="108"/>
    </row>
    <row r="260" spans="2:59">
      <c r="B260" s="109"/>
      <c r="BG260" s="108"/>
    </row>
  </sheetData>
  <protectedRanges>
    <protectedRange sqref="AG74:AH77 AJ74:AK77 AM74:AN77 AP74:AQ77 AS74:AT77 AV60:AW64 AV74:AW77 AV83:AW90 AW82 AY74:AZ77 AZ82 AY60:AZ64 BB81:BC81 BB84:BC90 BB60:BC64 AY83:AZ90 BE81:BF81 BE84:BF90 BE60:BF64 BE66:BF71 BB66:BC71 AY66:AZ72 AV66:AW72 AS60:AT72 AP60:AQ72 AM60:AN72 AJ60:AK72 AG60:AH72 AY81:AZ81 AV81:AW81 AS81:AT90 AP81:AQ89 AM81:AN89 AJ81:AK89 AG81:AH89" name="table 26_6"/>
    <protectedRange sqref="AP13 AP14:AQ29 AS13 AS14:AT26 AG25:AH34 BE91:BF98 AV13 AV12:AW12 AW110 AV14:AW18 AW19 AV20:AW26 AY13 AY12:AZ12 AZ110 AY14:AZ18 AZ19 AY20:AZ21 AY23:AZ26 BB91:BC98 BB13 BB12:BC12 BC110 BB14:BC18 BC19 BB20:BC21 BB23:BC26 BB107:BC107 BB109:BC109 BE13 BE12:BF12 BF110 BE14:BF18 BF19 BE21:BF21 BE23:BF26 BE107:BF107 BE109:BF109 AS91:AT110 AV91:AW109 AY91:AZ109 AJ90:AK110 AP90:AQ110 AM90:AN110 AG90:AH110 AS12:AT12 AJ12:AK34 AP12:AQ12 AM12:AN29 AG12:AH23" name="table 26_1_4"/>
    <protectedRange sqref="AG73:AH73 AJ73:AK73 AM73:AN73 AP73:AQ73 AS73:AT73 AV73:AW73 AY73:AZ73" name="table 26_2_4"/>
    <protectedRange sqref="F70:F71 I70:I71 C74:D77 C61:D72 C57:BS59 C81:D89" name="Range1_1_3_1"/>
    <protectedRange sqref="E60:F68 H60:I68 H72:I72 E72:F72 H74:I77 E74:F77 K74:K77 N74:N77 T74:T77 Q74:Q77 Z74:Z77 AC74:AC77 AF74:AF77 W74:W77 W14:W23 AS27:AT31 AP30:AQ31 AM30:AN31 AV110 AV19 W40:AU40 C39:AU39 AV39:AW40 AV27:AW31 AV65:AW65 AV82 C38:AW38 AY110 AY19 AY65:AZ65 AY82 AY22:AZ22 C36:BA37 AY27:AZ31 AX38:BA40 BB110 BB19 BB65:BC65 BB22:BC22 BB27:BC31 BB36:BD38 BB39:BC40 BE110 BE19 BE65:BF65 BE22:BF22 BD39:BD44 C41:BC44 BE27:BF34 AL32:BD34 AI25:AI34 W25:W35 AJ35:BJ35 BK36:BM37 C48:BJ52 BE36:BJ44 BM60:BM70 BG60:BJ77 BD60:BD77 BA60:BA77 AX60:AX77 AL60:AL77 AO60:AO77 AR60:AR77 AU60:AU77 AI60:AI77 W60:W72 AF60:AF72 AC60:AC72 Z60:Z72 Q60:Q72 T60:T72 N60:N72 K60:K72 H69:H71 E69:E71 F69 I69 AF81:AF89 AC81:AC89 Z81:Z89 Q81:Q89 T81:T89 N81:N89 K81:K89 E81:F89 H81:I89 W81:W110 BG81:BJ110 BD81:BD110 BA81:BA110 AX81:AX110 AL81:AL110 AO81:AO110 AR81:AR110 AU81:AU110 AI81:AI110 BG12:BJ34 BD12:BD31 BA12:BA31 AX12:AX31 AL12:AL31 AO12:AO31 AR12:AR31 AU12:AU31 AI12:AI23" name="Range17_3_3"/>
    <protectedRange sqref="M61 M63 L62:M62 L64:M67 M68 M87 L83 M71 L69 L60:M60 X60:Y66 L70:M70 L72:M72 L84:M86 L88:M89 L74:M77 X74:Y77 O74:P77 U74:V77 R74:S77 AA74:AB77 AD74:AE77 AD60:AE72 AA60:AB72 R60:S72 U60:V72 O60:P72 X68:Y72 AD81:AE89 AA81:AB89 R81:S89 U81:V89 O81:P89 X81:Y89 L81:M82 C78:BU80" name="table 26_3_1"/>
    <protectedRange sqref="X67:Y67" name="صناديق جدول 26_1_1"/>
    <protectedRange sqref="F95 I15 F20 I95 I20 I35 F35 I13 F13 F15 F22:F32 I22:I32 C18:D27 C90:D110 C12:D16" name="Range1_1_1_1_1"/>
    <protectedRange sqref="C35:D35 C31:D33" name="Range2_3_1_1_1_1"/>
    <protectedRange sqref="F16 F18:F19 F21 I21 X26:Y27 X29:Y29 F92:F94 I92:I94 H92:H99 E92:E99 I96:I99 F96:F99 F14 I14 H35 K35 N35 E35 W12:W13 T35 Q35 Q24:AI24 Q25:Q32 T25:T32 H100:I110 AG35:AI35 N18:N32 H18:H32 C17 G17 I16:I19 M17 O17 AF25:AF35 AC25:AC35 Z25:Z35 E100:F110 E90:F91 H90:I91 K90:K110 N90:N110 AF90:AF110 AC90:AC110 Z90:Z110 Q90:Q110 T90:T110 K12:K32 N12:N16 AF12:AF23 AC12:AC23 Z12:Z23 Q12:Q23 T12:T23 E12:E33 H12:H16 F12 I12" name="Range17_1_1_1"/>
    <protectedRange sqref="M19:M24 M16 L110 M107:M109 M93:M95 X28:Y28 X90:Y90 X92:Y93 M103 L96:M97 L102:M102 L104:M106 O35:P35 L13:M15 U35:V35 R35:S35 X25:Y25 R25:S32 U25:V32 O18:P32 D17 F17 H17 J17 L17:L18 N17 P17 AD25:AE35 AA25:AB35 X30:Y35 L90:M92 M98:M101 X95:Y110 O90:P110 AD90:AE110 AA90:AB110 R90:S110 U90:V110 X12:Y23 O12:P16 AD12:AE23 AA12:AB23 R12:S23 U12:V23 L12" name="table 26_1_1_1"/>
    <protectedRange sqref="X91:Y91" name="صناديق جدول 26_1_1_1_1"/>
    <protectedRange sqref="X94:Y94" name="صناديق جدول 26_2_1_1_1"/>
    <protectedRange sqref="C73:D73" name="Range1_1_2_1_1"/>
    <protectedRange sqref="Z73 AC73 AF73 W73 T73 Q73 N73 K73 H73:I73 E73:F73" name="Range17_2_1_1"/>
    <protectedRange sqref="L73:M73 X73:Y73 O73:P73 U73:V73 R73:S73 AA73:AB73 AD73:AE73" name="table 26_2_1_1"/>
    <protectedRange sqref="AQ13 AT13 AW13 AZ13 BC13 BF13" name="صناديق جدول 25_2"/>
    <protectedRange sqref="AQ13 AT13 AW13 AZ13 BC13 BF13" name="صناديق جدول 22_2"/>
    <protectedRange sqref="BB72:BC77 BB82:BC83 BB108:BC108 BE72:BF77 BE82:BF83 BE108:BF108 BB99:BC106 BE99:BF106" name="صناديق جدول 26_5"/>
    <protectedRange sqref="BE20:BF20" name="صناديق جدول 26"/>
    <protectedRange sqref="C11:N11" name="Range1_1"/>
    <protectedRange sqref="BO16" name="صناديق جدول 26_1"/>
  </protectedRanges>
  <pageMargins left="0.7" right="0.7" top="0.75" bottom="0.75" header="0.3" footer="0.3"/>
  <pageSetup paperSize="9" orientation="portrait" r:id="rId1"/>
  <headerFooter>
    <oddFooter>&amp;C&amp;"Calibri"&amp;11&amp;K000000&amp;10&amp;K663300Classification: &amp;K000000Public   عام_x000D_&amp;1#&amp;"Calibri"&amp;10&amp;K000000Internal - داخلي</oddFooter>
    <evenFooter>&amp;C&amp;10&amp;K663300Classification: &amp;K000000Public   عام</evenFooter>
    <firstFooter>&amp;C&amp;10&amp;K663300Classification: &amp;K000000Public   عام</firstFooter>
  </headerFooter>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6E240-FB4A-4483-A880-808E2FF70491}">
  <sheetPr codeName="Sheet13">
    <pageSetUpPr autoPageBreaks="0"/>
  </sheetPr>
  <dimension ref="C1:Z236"/>
  <sheetViews>
    <sheetView showGridLines="0" showRowColHeaders="0" rightToLeft="1" zoomScale="73" zoomScaleNormal="73" workbookViewId="0">
      <pane xSplit="4" topLeftCell="Q1" activePane="topRight" state="frozen"/>
      <selection activeCell="J29" sqref="J29"/>
      <selection pane="topRight" activeCell="R37" sqref="R37"/>
    </sheetView>
  </sheetViews>
  <sheetFormatPr defaultColWidth="8.81640625" defaultRowHeight="14.5"/>
  <cols>
    <col min="1" max="2" width="8.81640625" style="108"/>
    <col min="3" max="3" width="4.81640625" style="108" customWidth="1"/>
    <col min="4" max="4" width="48" style="108" customWidth="1"/>
    <col min="5" max="5" width="17.453125" style="108" customWidth="1"/>
    <col min="6" max="7" width="16.81640625" style="109" bestFit="1" customWidth="1"/>
    <col min="8" max="9" width="16.453125" style="108" bestFit="1" customWidth="1"/>
    <col min="10" max="11" width="16.81640625" style="108" bestFit="1" customWidth="1"/>
    <col min="12" max="12" width="16.453125" style="108" bestFit="1" customWidth="1"/>
    <col min="13" max="14" width="18.54296875" style="108" bestFit="1" customWidth="1"/>
    <col min="15" max="17" width="16" style="108" customWidth="1"/>
    <col min="18" max="18" width="15.54296875" style="108" customWidth="1"/>
    <col min="19" max="20" width="16.453125" style="108" customWidth="1"/>
    <col min="21" max="22" width="17" style="108" customWidth="1"/>
    <col min="23" max="24" width="17.453125" style="108" customWidth="1"/>
    <col min="25" max="25" width="12" style="108" bestFit="1" customWidth="1"/>
    <col min="26" max="26" width="9.54296875" style="108" customWidth="1"/>
    <col min="27" max="27" width="32.54296875" style="108" customWidth="1"/>
    <col min="28" max="28" width="11" style="108" customWidth="1"/>
    <col min="29" max="16384" width="8.81640625" style="108"/>
  </cols>
  <sheetData>
    <row r="1" spans="3:24" ht="74.25" customHeight="1"/>
    <row r="2" spans="3:24" ht="15.75" customHeight="1"/>
    <row r="3" spans="3:24" ht="7.5" customHeight="1"/>
    <row r="4" spans="3:24" ht="3.75" customHeight="1"/>
    <row r="5" spans="3:24" ht="3.75" customHeight="1"/>
    <row r="6" spans="3:24" ht="21" customHeight="1"/>
    <row r="7" spans="3:24" ht="22.5" customHeight="1"/>
    <row r="9" spans="3:24" ht="75" customHeight="1">
      <c r="D9" s="239" t="s">
        <v>551</v>
      </c>
      <c r="F9" s="122"/>
      <c r="G9" s="122"/>
      <c r="H9" s="122"/>
      <c r="I9" s="122"/>
      <c r="J9" s="122"/>
      <c r="K9" s="122"/>
      <c r="L9" s="10"/>
      <c r="P9" s="107"/>
      <c r="S9" s="15"/>
    </row>
    <row r="10" spans="3:24" ht="37.5" customHeight="1" thickBot="1">
      <c r="C10" s="33"/>
      <c r="D10" s="33"/>
      <c r="E10" s="33"/>
      <c r="F10" s="33"/>
      <c r="G10" s="33"/>
      <c r="H10" s="33"/>
      <c r="I10" s="33"/>
      <c r="J10" s="33"/>
      <c r="K10" s="33"/>
      <c r="L10" s="33"/>
      <c r="O10" s="15"/>
      <c r="P10" s="15"/>
      <c r="R10" s="15"/>
      <c r="S10" s="15"/>
      <c r="T10" s="15"/>
      <c r="U10" s="15"/>
      <c r="V10" s="15"/>
      <c r="W10" s="15"/>
      <c r="X10" s="15"/>
    </row>
    <row r="11" spans="3:24" ht="93.5" thickBot="1">
      <c r="C11" s="133" t="s">
        <v>4</v>
      </c>
      <c r="D11" s="132" t="s">
        <v>325</v>
      </c>
      <c r="E11" s="103" t="s">
        <v>342</v>
      </c>
      <c r="F11" s="103" t="s">
        <v>343</v>
      </c>
      <c r="G11" s="103" t="s">
        <v>344</v>
      </c>
      <c r="H11" s="103" t="s">
        <v>345</v>
      </c>
      <c r="I11" s="103" t="s">
        <v>346</v>
      </c>
      <c r="J11" s="103" t="s">
        <v>347</v>
      </c>
      <c r="K11" s="103" t="s">
        <v>348</v>
      </c>
      <c r="L11" s="190" t="s">
        <v>522</v>
      </c>
      <c r="M11" s="103" t="s">
        <v>546</v>
      </c>
      <c r="N11" s="190" t="s">
        <v>611</v>
      </c>
      <c r="O11" s="190" t="s">
        <v>625</v>
      </c>
      <c r="P11" s="190" t="s">
        <v>643</v>
      </c>
      <c r="Q11" s="190" t="s">
        <v>674</v>
      </c>
      <c r="R11" s="319" t="s">
        <v>712</v>
      </c>
      <c r="S11" s="190" t="s">
        <v>732</v>
      </c>
    </row>
    <row r="12" spans="3:24" ht="39" customHeight="1" thickBot="1">
      <c r="C12" s="94">
        <v>1</v>
      </c>
      <c r="D12" s="76" t="s">
        <v>84</v>
      </c>
      <c r="E12" s="78">
        <v>73240</v>
      </c>
      <c r="F12" s="78">
        <v>83010</v>
      </c>
      <c r="G12" s="77">
        <v>89120</v>
      </c>
      <c r="H12" s="77">
        <v>87660</v>
      </c>
      <c r="I12" s="77">
        <v>98840</v>
      </c>
      <c r="J12" s="77">
        <v>97230</v>
      </c>
      <c r="K12" s="77">
        <v>106510</v>
      </c>
      <c r="L12" s="199">
        <v>232880</v>
      </c>
      <c r="M12" s="199">
        <v>242480</v>
      </c>
      <c r="N12" s="199">
        <v>256460.00013</v>
      </c>
      <c r="O12" s="199">
        <v>261630</v>
      </c>
      <c r="P12" s="199">
        <v>274000</v>
      </c>
      <c r="Q12" s="199">
        <v>888350</v>
      </c>
      <c r="R12" s="199">
        <v>791136.32499999995</v>
      </c>
      <c r="S12" s="199">
        <v>806573.66200000001</v>
      </c>
    </row>
    <row r="13" spans="3:24" ht="39" customHeight="1" thickBot="1">
      <c r="C13" s="94">
        <v>2</v>
      </c>
      <c r="D13" s="76" t="s">
        <v>112</v>
      </c>
      <c r="E13" s="78">
        <v>429195.93033100001</v>
      </c>
      <c r="F13" s="78">
        <v>492469.73226000002</v>
      </c>
      <c r="G13" s="77">
        <v>525819.72327199997</v>
      </c>
      <c r="H13" s="77">
        <v>521600.05089399999</v>
      </c>
      <c r="I13" s="77">
        <v>553909.04060399998</v>
      </c>
      <c r="J13" s="77">
        <v>502103.34748</v>
      </c>
      <c r="K13" s="77">
        <v>487979</v>
      </c>
      <c r="L13" s="77">
        <v>520181</v>
      </c>
      <c r="M13" s="77">
        <v>513897.35026899999</v>
      </c>
      <c r="N13" s="77">
        <v>536715</v>
      </c>
      <c r="O13" s="77">
        <v>561051.72637413</v>
      </c>
      <c r="P13" s="77">
        <v>547892.51762663992</v>
      </c>
      <c r="Q13" s="77">
        <v>566511.61312523007</v>
      </c>
      <c r="R13" s="77">
        <v>549624.01643833017</v>
      </c>
      <c r="S13" s="77">
        <v>561220.08900000004</v>
      </c>
    </row>
    <row r="14" spans="3:24" ht="39" customHeight="1" thickBot="1">
      <c r="C14" s="94">
        <v>3</v>
      </c>
      <c r="D14" s="76" t="s">
        <v>156</v>
      </c>
      <c r="E14" s="78">
        <v>163920.1551306</v>
      </c>
      <c r="F14" s="78">
        <v>188485.12926009001</v>
      </c>
      <c r="G14" s="77">
        <v>213792.51372560998</v>
      </c>
      <c r="H14" s="77">
        <v>205012.59226704002</v>
      </c>
      <c r="I14" s="77">
        <v>261716.02763262999</v>
      </c>
      <c r="J14" s="77">
        <v>244023.33641582998</v>
      </c>
      <c r="K14" s="77">
        <v>222332.90299999999</v>
      </c>
      <c r="L14" s="77">
        <v>206453.17454848002</v>
      </c>
      <c r="M14" s="77">
        <v>202960.93528783999</v>
      </c>
      <c r="N14" s="77">
        <v>237543.08343433999</v>
      </c>
      <c r="O14" s="77">
        <f>241761096460.551/1000000</f>
        <v>241761.09646055099</v>
      </c>
      <c r="P14" s="77">
        <v>243557.3338646151</v>
      </c>
      <c r="Q14" s="77">
        <v>261743.27208622714</v>
      </c>
      <c r="R14" s="77">
        <v>258361.98204456302</v>
      </c>
      <c r="S14" s="77">
        <v>285040.12279202754</v>
      </c>
    </row>
    <row r="15" spans="3:24" ht="39" customHeight="1" thickBot="1">
      <c r="C15" s="94">
        <v>4</v>
      </c>
      <c r="D15" s="76" t="s">
        <v>85</v>
      </c>
      <c r="E15" s="78">
        <v>153979.56159129998</v>
      </c>
      <c r="F15" s="78">
        <v>160988.83316939999</v>
      </c>
      <c r="G15" s="77">
        <v>160010.29637572001</v>
      </c>
      <c r="H15" s="77">
        <v>155403.05403584</v>
      </c>
      <c r="I15" s="77">
        <v>156461.06556456001</v>
      </c>
      <c r="J15" s="77">
        <v>148161.75615206</v>
      </c>
      <c r="K15" s="77">
        <v>101268.79925831</v>
      </c>
      <c r="L15" s="77">
        <v>113681.98887995</v>
      </c>
      <c r="M15" s="77">
        <v>113113.52906425</v>
      </c>
      <c r="N15" s="77">
        <v>116364.466989141</v>
      </c>
      <c r="O15" s="77">
        <v>114871.78286352186</v>
      </c>
      <c r="P15" s="77">
        <v>120568.72898628871</v>
      </c>
      <c r="Q15" s="77">
        <v>138600.81274237527</v>
      </c>
      <c r="R15" s="77">
        <v>145037.36977234151</v>
      </c>
      <c r="S15" s="77">
        <v>148091.26165820975</v>
      </c>
    </row>
    <row r="16" spans="3:24" ht="39" customHeight="1" thickBot="1">
      <c r="C16" s="94">
        <v>5</v>
      </c>
      <c r="D16" s="76" t="s">
        <v>137</v>
      </c>
      <c r="E16" s="78">
        <v>44568.429029999999</v>
      </c>
      <c r="F16" s="78">
        <v>46639.332130000003</v>
      </c>
      <c r="G16" s="77">
        <v>47705.916296000003</v>
      </c>
      <c r="H16" s="77">
        <v>48221.716295999999</v>
      </c>
      <c r="I16" s="77">
        <v>52619.201128000001</v>
      </c>
      <c r="J16" s="77">
        <v>55229.210531999997</v>
      </c>
      <c r="K16" s="77">
        <v>3952.677807</v>
      </c>
      <c r="L16" s="77">
        <v>1000</v>
      </c>
      <c r="M16" s="77">
        <v>2100</v>
      </c>
      <c r="N16" s="77">
        <v>67769.660929999998</v>
      </c>
      <c r="O16" s="77">
        <v>85728.453670999996</v>
      </c>
      <c r="P16" s="77">
        <v>87587.316527000003</v>
      </c>
      <c r="Q16" s="77">
        <v>91677.075179547304</v>
      </c>
      <c r="R16" s="77">
        <v>99040.154081517292</v>
      </c>
      <c r="S16" s="77">
        <v>114583.98019249146</v>
      </c>
    </row>
    <row r="17" spans="3:19" ht="39" customHeight="1" thickBot="1">
      <c r="C17" s="94">
        <v>6</v>
      </c>
      <c r="D17" s="76" t="s">
        <v>124</v>
      </c>
      <c r="E17" s="78">
        <v>67351.302836190007</v>
      </c>
      <c r="F17" s="78">
        <v>74774.033206460008</v>
      </c>
      <c r="G17" s="77">
        <v>79350.71672632001</v>
      </c>
      <c r="H17" s="77">
        <v>80990.390904279993</v>
      </c>
      <c r="I17" s="77">
        <v>101181.55106741001</v>
      </c>
      <c r="J17" s="77">
        <v>91126.656000699993</v>
      </c>
      <c r="K17" s="77">
        <v>86637.267500320013</v>
      </c>
      <c r="L17" s="77">
        <v>84500.533629760001</v>
      </c>
      <c r="M17" s="77">
        <v>85411.258298649991</v>
      </c>
      <c r="N17" s="77">
        <v>93712.148830000006</v>
      </c>
      <c r="O17" s="77">
        <v>90876.315990000003</v>
      </c>
      <c r="P17" s="77">
        <v>100999.12519999999</v>
      </c>
      <c r="Q17" s="77">
        <v>103755.004</v>
      </c>
      <c r="R17" s="77">
        <v>103257.25594</v>
      </c>
      <c r="S17" s="77">
        <v>111945.25238000001</v>
      </c>
    </row>
    <row r="18" spans="3:19" ht="39" customHeight="1" thickBot="1">
      <c r="C18" s="94">
        <v>7</v>
      </c>
      <c r="D18" s="76" t="s">
        <v>228</v>
      </c>
      <c r="E18" s="78">
        <v>0</v>
      </c>
      <c r="F18" s="78">
        <v>6.6956509999999998</v>
      </c>
      <c r="G18" s="77">
        <v>8.5526769999999992</v>
      </c>
      <c r="H18" s="77">
        <v>1597.2166340000001</v>
      </c>
      <c r="I18" s="77">
        <v>856.13147600000002</v>
      </c>
      <c r="J18" s="77">
        <v>2564.4299030000002</v>
      </c>
      <c r="K18" s="77">
        <v>34248.581788919997</v>
      </c>
      <c r="L18" s="77">
        <v>69927.192190770002</v>
      </c>
      <c r="M18" s="77">
        <v>78251.687270929993</v>
      </c>
      <c r="N18" s="77">
        <v>85607.704516015001</v>
      </c>
      <c r="O18" s="77">
        <v>87016.655100000004</v>
      </c>
      <c r="P18" s="77">
        <v>98487.346395999994</v>
      </c>
      <c r="Q18" s="77">
        <v>102256.81490700001</v>
      </c>
      <c r="R18" s="77">
        <v>93730.729900000006</v>
      </c>
      <c r="S18" s="77">
        <v>100057.14202600002</v>
      </c>
    </row>
    <row r="19" spans="3:19" ht="39" customHeight="1" thickBot="1">
      <c r="C19" s="94">
        <v>8</v>
      </c>
      <c r="D19" s="76" t="s">
        <v>83</v>
      </c>
      <c r="E19" s="78">
        <v>3203.6025</v>
      </c>
      <c r="F19" s="78">
        <v>4226.7375000000002</v>
      </c>
      <c r="G19" s="77">
        <v>3571.11822059</v>
      </c>
      <c r="H19" s="77">
        <v>3610.9422727699998</v>
      </c>
      <c r="I19" s="77">
        <v>4480.0129471400005</v>
      </c>
      <c r="J19" s="77">
        <v>4708.2001426099996</v>
      </c>
      <c r="K19" s="77">
        <v>2800</v>
      </c>
      <c r="L19" s="77">
        <v>3542.0531014799999</v>
      </c>
      <c r="M19" s="77">
        <v>3060.2690035300002</v>
      </c>
      <c r="N19" s="77">
        <v>1248.492</v>
      </c>
      <c r="O19" s="77">
        <v>1221.6062420000001</v>
      </c>
      <c r="P19" s="77">
        <v>3523.1197885550005</v>
      </c>
      <c r="Q19" s="77">
        <v>44747.340683475493</v>
      </c>
      <c r="R19" s="77">
        <v>64363.241337707499</v>
      </c>
      <c r="S19" s="77">
        <v>97884.392301887478</v>
      </c>
    </row>
    <row r="20" spans="3:19" ht="39" customHeight="1" thickBot="1">
      <c r="C20" s="94">
        <v>9</v>
      </c>
      <c r="D20" s="76" t="s">
        <v>80</v>
      </c>
      <c r="E20" s="78">
        <v>49056.946827</v>
      </c>
      <c r="F20" s="78">
        <v>50127.986747000003</v>
      </c>
      <c r="G20" s="77">
        <v>50908.008849999998</v>
      </c>
      <c r="H20" s="77">
        <v>52066.941577999998</v>
      </c>
      <c r="I20" s="77">
        <v>62202.501701000001</v>
      </c>
      <c r="J20" s="77">
        <v>62749.004952000003</v>
      </c>
      <c r="K20" s="77">
        <v>66576.917417999997</v>
      </c>
      <c r="L20" s="77">
        <v>67640.429556000003</v>
      </c>
      <c r="M20" s="77">
        <v>69274.230153509998</v>
      </c>
      <c r="N20" s="77">
        <v>70332.72821447</v>
      </c>
      <c r="O20" s="77">
        <v>71224.961096130006</v>
      </c>
      <c r="P20" s="77">
        <v>75206.39146816</v>
      </c>
      <c r="Q20" s="77">
        <v>75327.019097319993</v>
      </c>
      <c r="R20" s="77">
        <v>79353.384499239997</v>
      </c>
      <c r="S20" s="77">
        <v>85969.453574726664</v>
      </c>
    </row>
    <row r="21" spans="3:19" ht="39" customHeight="1" thickBot="1">
      <c r="C21" s="94">
        <v>10</v>
      </c>
      <c r="D21" s="76" t="s">
        <v>168</v>
      </c>
      <c r="E21" s="78">
        <v>18662.71387811</v>
      </c>
      <c r="F21" s="78">
        <v>19704.739541919997</v>
      </c>
      <c r="G21" s="77">
        <v>20331.88344125</v>
      </c>
      <c r="H21" s="77">
        <v>18913.674225679999</v>
      </c>
      <c r="I21" s="77">
        <v>36017.141119920001</v>
      </c>
      <c r="J21" s="77">
        <v>38786.7946725</v>
      </c>
      <c r="K21" s="77">
        <v>41712.242904370003</v>
      </c>
      <c r="L21" s="77">
        <v>40686.157605980006</v>
      </c>
      <c r="M21" s="77">
        <v>30158.0224829</v>
      </c>
      <c r="N21" s="77">
        <v>46461.93935085</v>
      </c>
      <c r="O21" s="77">
        <v>47658.882317580006</v>
      </c>
      <c r="P21" s="77">
        <v>51303.128379049995</v>
      </c>
      <c r="Q21" s="77">
        <v>53001.820703999998</v>
      </c>
      <c r="R21" s="77">
        <v>45536.121499239998</v>
      </c>
      <c r="S21" s="77">
        <v>52047.287173550001</v>
      </c>
    </row>
    <row r="22" spans="3:19" ht="39" customHeight="1" thickBot="1">
      <c r="C22" s="94">
        <v>11</v>
      </c>
      <c r="D22" s="76" t="s">
        <v>97</v>
      </c>
      <c r="E22" s="78">
        <v>35731.230881000003</v>
      </c>
      <c r="F22" s="78">
        <v>37670.421507669998</v>
      </c>
      <c r="G22" s="77">
        <v>29261.373630169997</v>
      </c>
      <c r="H22" s="77">
        <v>29729.401254069999</v>
      </c>
      <c r="I22" s="77">
        <v>25524.950929939998</v>
      </c>
      <c r="J22" s="77">
        <v>24355.255775360001</v>
      </c>
      <c r="K22" s="77">
        <v>24504.996710630003</v>
      </c>
      <c r="L22" s="77">
        <v>24754.321918049998</v>
      </c>
      <c r="M22" s="77">
        <v>40238.915771139997</v>
      </c>
      <c r="N22" s="77">
        <v>31558.04869177</v>
      </c>
      <c r="O22" s="77">
        <v>29238.218579480003</v>
      </c>
      <c r="P22" s="77">
        <v>28105.664667500001</v>
      </c>
      <c r="Q22" s="77">
        <v>26814.250807090004</v>
      </c>
      <c r="R22" s="77">
        <v>40285.988913549998</v>
      </c>
      <c r="S22" s="77">
        <v>42539.666521949999</v>
      </c>
    </row>
    <row r="23" spans="3:19" ht="39" customHeight="1" thickBot="1">
      <c r="C23" s="94">
        <v>12</v>
      </c>
      <c r="D23" s="76" t="s">
        <v>96</v>
      </c>
      <c r="E23" s="78">
        <v>4981.0619774899997</v>
      </c>
      <c r="F23" s="78">
        <v>5533.1472629</v>
      </c>
      <c r="G23" s="77">
        <v>6616.61538234</v>
      </c>
      <c r="H23" s="77">
        <v>6971.0403639300002</v>
      </c>
      <c r="I23" s="77">
        <v>8518.0419015799998</v>
      </c>
      <c r="J23" s="77">
        <v>12400.06649933</v>
      </c>
      <c r="K23" s="77">
        <v>11888.223714959999</v>
      </c>
      <c r="L23" s="77">
        <v>12068.187741540001</v>
      </c>
      <c r="M23" s="77">
        <v>16182.949674469999</v>
      </c>
      <c r="N23" s="77">
        <v>16710.930177692499</v>
      </c>
      <c r="O23" s="77">
        <v>19703.333511375124</v>
      </c>
      <c r="P23" s="77">
        <v>24072.147736012619</v>
      </c>
      <c r="Q23" s="77">
        <v>20178.990659377494</v>
      </c>
      <c r="R23" s="77">
        <v>21054.54126038</v>
      </c>
      <c r="S23" s="77">
        <v>22959.674155455003</v>
      </c>
    </row>
    <row r="24" spans="3:19" ht="39" customHeight="1" thickBot="1">
      <c r="C24" s="94">
        <v>13</v>
      </c>
      <c r="D24" s="76" t="s">
        <v>123</v>
      </c>
      <c r="E24" s="78">
        <v>13223.985073</v>
      </c>
      <c r="F24" s="78">
        <v>14433.526642000001</v>
      </c>
      <c r="G24" s="77">
        <v>14433.526642000001</v>
      </c>
      <c r="H24" s="77">
        <v>14913.809982000001</v>
      </c>
      <c r="I24" s="77">
        <v>15597.095921</v>
      </c>
      <c r="J24" s="77">
        <v>16367.195884999999</v>
      </c>
      <c r="K24" s="77">
        <v>24067.314255000001</v>
      </c>
      <c r="L24" s="77">
        <v>24560.573015999998</v>
      </c>
      <c r="M24" s="77">
        <v>23803.557935000001</v>
      </c>
      <c r="N24" s="77">
        <v>23803.558000000001</v>
      </c>
      <c r="O24" s="77">
        <v>22935.812999999998</v>
      </c>
      <c r="P24" s="77">
        <v>22935.812999999998</v>
      </c>
      <c r="Q24" s="77">
        <v>22935.812999999998</v>
      </c>
      <c r="R24" s="77">
        <v>22935.812999999998</v>
      </c>
      <c r="S24" s="77">
        <v>22935.812999999998</v>
      </c>
    </row>
    <row r="25" spans="3:19" ht="39" customHeight="1" thickBot="1">
      <c r="C25" s="94">
        <v>14</v>
      </c>
      <c r="D25" s="76" t="s">
        <v>236</v>
      </c>
      <c r="E25" s="78">
        <v>15978.501244999999</v>
      </c>
      <c r="F25" s="78">
        <v>17213.636805999999</v>
      </c>
      <c r="G25" s="77">
        <v>18078.676794999999</v>
      </c>
      <c r="H25" s="77">
        <v>17245.384273</v>
      </c>
      <c r="I25" s="77">
        <v>20954.29421</v>
      </c>
      <c r="J25" s="77">
        <v>17800.580978000002</v>
      </c>
      <c r="K25" s="77">
        <v>16805.285351999999</v>
      </c>
      <c r="L25" s="77">
        <v>15335.689159</v>
      </c>
      <c r="M25" s="77">
        <v>15021.177669999999</v>
      </c>
      <c r="N25" s="77">
        <v>15968.92681648</v>
      </c>
      <c r="O25" s="77">
        <v>15185.29004344</v>
      </c>
      <c r="P25" s="77">
        <v>15611.163635830002</v>
      </c>
      <c r="Q25" s="77">
        <v>17360.17568982</v>
      </c>
      <c r="R25" s="77">
        <v>17298.704172540001</v>
      </c>
      <c r="S25" s="77">
        <v>18592.572943159998</v>
      </c>
    </row>
    <row r="26" spans="3:19" ht="39" customHeight="1" thickBot="1">
      <c r="C26" s="94">
        <v>15</v>
      </c>
      <c r="D26" s="76" t="s">
        <v>130</v>
      </c>
      <c r="E26" s="78">
        <v>0</v>
      </c>
      <c r="F26" s="78">
        <v>0</v>
      </c>
      <c r="G26" s="77">
        <v>0</v>
      </c>
      <c r="H26" s="77">
        <v>8055</v>
      </c>
      <c r="I26" s="77">
        <v>13931.25</v>
      </c>
      <c r="J26" s="77">
        <v>14501.25</v>
      </c>
      <c r="K26" s="77">
        <v>13811.25</v>
      </c>
      <c r="L26" s="77">
        <v>13800</v>
      </c>
      <c r="M26" s="77">
        <v>13800</v>
      </c>
      <c r="N26" s="77">
        <v>14550</v>
      </c>
      <c r="O26" s="77">
        <v>14178.743281999999</v>
      </c>
      <c r="P26" s="77">
        <v>15274.000488</v>
      </c>
      <c r="Q26" s="77">
        <v>16489.22226368</v>
      </c>
      <c r="R26" s="77">
        <v>15760.893871</v>
      </c>
      <c r="S26" s="77">
        <v>15616.437055</v>
      </c>
    </row>
    <row r="27" spans="3:19" ht="39" customHeight="1" thickBot="1">
      <c r="C27" s="94">
        <v>16</v>
      </c>
      <c r="D27" s="46" t="s">
        <v>227</v>
      </c>
      <c r="E27" s="78">
        <v>0</v>
      </c>
      <c r="F27" s="78">
        <v>0</v>
      </c>
      <c r="G27" s="77">
        <v>478.94332582499999</v>
      </c>
      <c r="H27" s="77">
        <v>507.87333224999998</v>
      </c>
      <c r="I27" s="77">
        <v>457.37234036250004</v>
      </c>
      <c r="J27" s="77">
        <v>395.52568537500002</v>
      </c>
      <c r="K27" s="77">
        <v>366.80547543749998</v>
      </c>
      <c r="L27" s="77">
        <v>3263.1983491799997</v>
      </c>
      <c r="M27" s="77">
        <v>3555.6893001900003</v>
      </c>
      <c r="N27" s="77">
        <v>3576.9426771794601</v>
      </c>
      <c r="O27" s="77">
        <v>3727.3555299158716</v>
      </c>
      <c r="P27" s="77">
        <v>4110.4195544055119</v>
      </c>
      <c r="Q27" s="77">
        <v>5089.6623409486338</v>
      </c>
      <c r="R27" s="77">
        <v>5344.8079388002761</v>
      </c>
      <c r="S27" s="77">
        <v>5762.1838704688735</v>
      </c>
    </row>
    <row r="28" spans="3:19" ht="39" customHeight="1" thickBot="1">
      <c r="C28" s="94">
        <v>17</v>
      </c>
      <c r="D28" s="76" t="s">
        <v>506</v>
      </c>
      <c r="E28" s="78">
        <v>152923.47854041</v>
      </c>
      <c r="F28" s="78">
        <v>167217.77478110002</v>
      </c>
      <c r="G28" s="77">
        <v>171677.90414522</v>
      </c>
      <c r="H28" s="77">
        <v>185363.96074069</v>
      </c>
      <c r="I28" s="77">
        <v>209106.51722050001</v>
      </c>
      <c r="J28" s="77">
        <v>186550.04385660001</v>
      </c>
      <c r="K28" s="77">
        <v>189676.66980634999</v>
      </c>
      <c r="L28" s="77">
        <v>182707.77521600001</v>
      </c>
      <c r="M28" s="77">
        <v>174574.89924204999</v>
      </c>
      <c r="N28" s="77">
        <v>11225.4253439</v>
      </c>
      <c r="O28" s="77">
        <v>11028.619534999998</v>
      </c>
      <c r="P28" s="77">
        <v>3346.7180245999998</v>
      </c>
      <c r="Q28" s="77">
        <v>3734.0369569499999</v>
      </c>
      <c r="R28" s="77">
        <v>5681.1877482999998</v>
      </c>
      <c r="S28" s="77">
        <v>5689.6368501000006</v>
      </c>
    </row>
    <row r="29" spans="3:19" ht="39" customHeight="1" thickBot="1">
      <c r="C29" s="94">
        <v>18</v>
      </c>
      <c r="D29" s="76" t="s">
        <v>716</v>
      </c>
      <c r="E29" s="78">
        <v>7218.0060999999996</v>
      </c>
      <c r="F29" s="78">
        <v>7218.0060999999996</v>
      </c>
      <c r="G29" s="77">
        <v>7218.0060999999996</v>
      </c>
      <c r="H29" s="77">
        <v>7218.0060999999996</v>
      </c>
      <c r="I29" s="77">
        <v>7367.5060999999996</v>
      </c>
      <c r="J29" s="77">
        <v>7367.5060999999996</v>
      </c>
      <c r="K29" s="77">
        <v>7735.0685800000001</v>
      </c>
      <c r="L29" s="77">
        <v>7735.0685800000001</v>
      </c>
      <c r="M29" s="77">
        <v>7495.0685800000001</v>
      </c>
      <c r="N29" s="77">
        <v>7495.0690000000004</v>
      </c>
      <c r="O29" s="77">
        <v>5385.0685800000001</v>
      </c>
      <c r="P29" s="77">
        <v>5385.0685800000001</v>
      </c>
      <c r="Q29" s="77">
        <v>5385.0685800000001</v>
      </c>
      <c r="R29" s="77">
        <v>5576.5291351000005</v>
      </c>
      <c r="S29" s="77">
        <v>5576.5291351000005</v>
      </c>
    </row>
    <row r="30" spans="3:19" ht="39" customHeight="1" thickBot="1">
      <c r="C30" s="94">
        <v>19</v>
      </c>
      <c r="D30" s="76" t="s">
        <v>126</v>
      </c>
      <c r="E30" s="78">
        <v>120.24126</v>
      </c>
      <c r="F30" s="78">
        <v>109.205251</v>
      </c>
      <c r="G30" s="77">
        <v>120.751251</v>
      </c>
      <c r="H30" s="77">
        <v>91.782319000000001</v>
      </c>
      <c r="I30" s="77">
        <v>0</v>
      </c>
      <c r="J30" s="77">
        <v>0</v>
      </c>
      <c r="K30" s="77">
        <v>0</v>
      </c>
      <c r="L30" s="77">
        <v>465</v>
      </c>
      <c r="M30" s="77">
        <v>1197</v>
      </c>
      <c r="N30" s="77">
        <v>409.47926699999999</v>
      </c>
      <c r="O30" s="77">
        <v>601.58342335999998</v>
      </c>
      <c r="P30" s="77">
        <v>1144.43069842</v>
      </c>
      <c r="Q30" s="77">
        <v>1156.8499377099999</v>
      </c>
      <c r="R30" s="77">
        <v>1855.90542168</v>
      </c>
      <c r="S30" s="77">
        <v>4924.3536493800002</v>
      </c>
    </row>
    <row r="31" spans="3:19" ht="39" customHeight="1" thickBot="1">
      <c r="C31" s="94">
        <v>20</v>
      </c>
      <c r="D31" s="76" t="s">
        <v>121</v>
      </c>
      <c r="E31" s="78">
        <v>2991.32493892</v>
      </c>
      <c r="F31" s="78">
        <v>2995.47361748</v>
      </c>
      <c r="G31" s="77">
        <v>3182.92380198</v>
      </c>
      <c r="H31" s="77">
        <v>2796.6773270600002</v>
      </c>
      <c r="I31" s="77">
        <v>3134.3329224200002</v>
      </c>
      <c r="J31" s="77">
        <v>2709.1744196999998</v>
      </c>
      <c r="K31" s="77">
        <v>2446.3646734200001</v>
      </c>
      <c r="L31" s="77">
        <v>2357.9243188400001</v>
      </c>
      <c r="M31" s="77">
        <v>2206.3224989999999</v>
      </c>
      <c r="N31" s="77">
        <v>2497.1476240000002</v>
      </c>
      <c r="O31" s="77">
        <v>2474.7000200000002</v>
      </c>
      <c r="P31" s="77">
        <v>2557.163845</v>
      </c>
      <c r="Q31" s="77">
        <v>2814.521002</v>
      </c>
      <c r="R31" s="77">
        <v>2742.7357389999997</v>
      </c>
      <c r="S31" s="77">
        <v>2755.624409</v>
      </c>
    </row>
    <row r="32" spans="3:19" ht="39" customHeight="1" thickBot="1">
      <c r="C32" s="94">
        <v>21</v>
      </c>
      <c r="D32" s="76" t="s">
        <v>147</v>
      </c>
      <c r="E32" s="78">
        <v>8093.8383039999999</v>
      </c>
      <c r="F32" s="78">
        <v>9775.4415649999992</v>
      </c>
      <c r="G32" s="77">
        <v>10430.451316000001</v>
      </c>
      <c r="H32" s="77">
        <v>10085.679416000001</v>
      </c>
      <c r="I32" s="77">
        <v>12239.105944999999</v>
      </c>
      <c r="J32" s="77">
        <v>11400.958385</v>
      </c>
      <c r="K32" s="77">
        <v>1750.9891250000001</v>
      </c>
      <c r="L32" s="77">
        <v>10370.1395299</v>
      </c>
      <c r="M32" s="77">
        <v>10557.02606127</v>
      </c>
      <c r="N32" s="77">
        <v>2236.9131069699997</v>
      </c>
      <c r="O32" s="77">
        <v>1803.3146088399999</v>
      </c>
      <c r="P32" s="77">
        <v>2051.2910000000002</v>
      </c>
      <c r="Q32" s="77">
        <v>2248.8470000000002</v>
      </c>
      <c r="R32" s="77">
        <v>2772.8560000000002</v>
      </c>
      <c r="S32" s="77">
        <v>2691.6219999999998</v>
      </c>
    </row>
    <row r="33" spans="3:19" ht="39" customHeight="1" thickBot="1">
      <c r="C33" s="94">
        <v>22</v>
      </c>
      <c r="D33" s="76" t="s">
        <v>114</v>
      </c>
      <c r="E33" s="78">
        <v>1222.8201333699999</v>
      </c>
      <c r="F33" s="78">
        <v>22170.46408288</v>
      </c>
      <c r="G33" s="77">
        <v>22238.308812430001</v>
      </c>
      <c r="H33" s="77">
        <v>3611.7437824499998</v>
      </c>
      <c r="I33" s="77">
        <v>4306.2497979</v>
      </c>
      <c r="J33" s="77">
        <v>3581.1167035600001</v>
      </c>
      <c r="K33" s="77">
        <v>3617.8907382800003</v>
      </c>
      <c r="L33" s="77">
        <v>2909.1799522600004</v>
      </c>
      <c r="M33" s="77">
        <v>2926.19</v>
      </c>
      <c r="N33" s="77">
        <v>3108.4335390000001</v>
      </c>
      <c r="O33" s="77">
        <v>3108.4335390000001</v>
      </c>
      <c r="P33" s="77">
        <v>773.56136208999988</v>
      </c>
      <c r="Q33" s="77">
        <v>843.76496824000003</v>
      </c>
      <c r="R33" s="77">
        <v>1772.7824031600001</v>
      </c>
      <c r="S33" s="77">
        <v>1555.3903057999999</v>
      </c>
    </row>
    <row r="34" spans="3:19" ht="39" customHeight="1" thickBot="1">
      <c r="C34" s="94">
        <v>23</v>
      </c>
      <c r="D34" s="76" t="s">
        <v>125</v>
      </c>
      <c r="E34" s="78">
        <v>14098.943832999999</v>
      </c>
      <c r="F34" s="78">
        <v>23719.569871200001</v>
      </c>
      <c r="G34" s="77">
        <v>24991.229128499999</v>
      </c>
      <c r="H34" s="77">
        <v>22725.962964400002</v>
      </c>
      <c r="I34" s="77">
        <v>22429.273205199999</v>
      </c>
      <c r="J34" s="77">
        <v>22686.4737307</v>
      </c>
      <c r="K34" s="77">
        <v>19772.783774539999</v>
      </c>
      <c r="L34" s="77">
        <v>15631.16886358</v>
      </c>
      <c r="M34" s="77">
        <v>15042.6230615</v>
      </c>
      <c r="N34" s="77">
        <v>1622.69679318</v>
      </c>
      <c r="O34" s="77">
        <v>1516.80668474</v>
      </c>
      <c r="P34" s="77">
        <v>1647.8868988900001</v>
      </c>
      <c r="Q34" s="77">
        <v>1315.8122210300003</v>
      </c>
      <c r="R34" s="77">
        <v>1285.63386743</v>
      </c>
      <c r="S34" s="77">
        <v>1455.8048890399998</v>
      </c>
    </row>
    <row r="35" spans="3:19" ht="39" customHeight="1" thickBot="1">
      <c r="C35" s="94">
        <v>24</v>
      </c>
      <c r="D35" s="76" t="s">
        <v>88</v>
      </c>
      <c r="E35" s="77" t="s">
        <v>5</v>
      </c>
      <c r="F35" s="77" t="s">
        <v>5</v>
      </c>
      <c r="G35" s="77" t="s">
        <v>5</v>
      </c>
      <c r="H35" s="77" t="s">
        <v>5</v>
      </c>
      <c r="I35" s="77" t="s">
        <v>5</v>
      </c>
      <c r="J35" s="77" t="s">
        <v>5</v>
      </c>
      <c r="K35" s="77" t="s">
        <v>5</v>
      </c>
      <c r="L35" s="77" t="s">
        <v>5</v>
      </c>
      <c r="M35" s="77">
        <v>90.276269999999997</v>
      </c>
      <c r="N35" s="77">
        <v>93.588999999999999</v>
      </c>
      <c r="O35" s="77">
        <v>93.588999999999999</v>
      </c>
      <c r="P35" s="77">
        <v>93.588999999999999</v>
      </c>
      <c r="Q35" s="77">
        <v>93.588999999999999</v>
      </c>
      <c r="R35" s="77">
        <v>88.697928000000005</v>
      </c>
      <c r="S35" s="77">
        <v>1217.1180199999999</v>
      </c>
    </row>
    <row r="36" spans="3:19" ht="39" customHeight="1" thickBot="1">
      <c r="C36" s="94">
        <v>25</v>
      </c>
      <c r="D36" s="76" t="s">
        <v>122</v>
      </c>
      <c r="E36" s="78">
        <v>33.852207</v>
      </c>
      <c r="F36" s="78">
        <v>38.157802799999999</v>
      </c>
      <c r="G36" s="77">
        <v>41.6018568</v>
      </c>
      <c r="H36" s="77">
        <v>87.228720499999994</v>
      </c>
      <c r="I36" s="77">
        <v>129.63043905000001</v>
      </c>
      <c r="J36" s="77">
        <v>118.54663504000001</v>
      </c>
      <c r="K36" s="77">
        <v>122.81559339</v>
      </c>
      <c r="L36" s="77">
        <v>129.16186881000002</v>
      </c>
      <c r="M36" s="77">
        <v>167.67173697999999</v>
      </c>
      <c r="N36" s="77">
        <v>200.80480074000002</v>
      </c>
      <c r="O36" s="77">
        <v>187.45341088000001</v>
      </c>
      <c r="P36" s="77">
        <v>436.30330954999994</v>
      </c>
      <c r="Q36" s="77">
        <v>673.88037477</v>
      </c>
      <c r="R36" s="77">
        <v>513.30147999999997</v>
      </c>
      <c r="S36" s="77">
        <v>860.19750864000014</v>
      </c>
    </row>
    <row r="37" spans="3:19" ht="39" customHeight="1" thickBot="1">
      <c r="C37" s="94">
        <v>26</v>
      </c>
      <c r="D37" s="76" t="s">
        <v>161</v>
      </c>
      <c r="E37" s="78">
        <v>500</v>
      </c>
      <c r="F37" s="78">
        <v>500</v>
      </c>
      <c r="G37" s="77">
        <v>500</v>
      </c>
      <c r="H37" s="77">
        <v>500</v>
      </c>
      <c r="I37" s="77">
        <v>500</v>
      </c>
      <c r="J37" s="77">
        <v>500</v>
      </c>
      <c r="K37" s="77">
        <v>790</v>
      </c>
      <c r="L37" s="77">
        <v>860</v>
      </c>
      <c r="M37" s="77">
        <v>934.44417499999997</v>
      </c>
      <c r="N37" s="77">
        <v>3963.7628854499999</v>
      </c>
      <c r="O37" s="77">
        <v>4048.8077008499999</v>
      </c>
      <c r="P37" s="77">
        <v>10208.334999999999</v>
      </c>
      <c r="Q37" s="77">
        <v>6580.3804969499997</v>
      </c>
      <c r="R37" s="77">
        <v>7497.2634602700009</v>
      </c>
      <c r="S37" s="77">
        <v>766.40881200000001</v>
      </c>
    </row>
    <row r="38" spans="3:19" ht="39" customHeight="1" thickBot="1">
      <c r="C38" s="94">
        <v>27</v>
      </c>
      <c r="D38" s="76" t="s">
        <v>135</v>
      </c>
      <c r="E38" s="78">
        <v>178.90826138999998</v>
      </c>
      <c r="F38" s="78">
        <v>201.838866</v>
      </c>
      <c r="G38" s="77">
        <v>237.51398716999998</v>
      </c>
      <c r="H38" s="77">
        <v>204.08093199999999</v>
      </c>
      <c r="I38" s="77">
        <v>172.75234524000001</v>
      </c>
      <c r="J38" s="77">
        <v>159.98809561000002</v>
      </c>
      <c r="K38" s="77">
        <v>555.15128100000004</v>
      </c>
      <c r="L38" s="77">
        <v>468.30326479000001</v>
      </c>
      <c r="M38" s="77">
        <v>425.96819791000001</v>
      </c>
      <c r="N38" s="77">
        <v>493.48927612</v>
      </c>
      <c r="O38" s="77">
        <v>355.75967119000001</v>
      </c>
      <c r="P38" s="77">
        <v>353.37829751000004</v>
      </c>
      <c r="Q38" s="77">
        <v>378.91788951000001</v>
      </c>
      <c r="R38" s="77">
        <v>405.78696432000004</v>
      </c>
      <c r="S38" s="77">
        <v>416.97002524999999</v>
      </c>
    </row>
    <row r="39" spans="3:19" ht="39" customHeight="1" thickBot="1">
      <c r="C39" s="94">
        <v>28</v>
      </c>
      <c r="D39" s="76" t="s">
        <v>157</v>
      </c>
      <c r="E39" s="78">
        <v>383.628648</v>
      </c>
      <c r="F39" s="78">
        <v>363.02319</v>
      </c>
      <c r="G39" s="77">
        <v>364.81233600000002</v>
      </c>
      <c r="H39" s="77">
        <v>224.15560199999999</v>
      </c>
      <c r="I39" s="77">
        <v>197.904652</v>
      </c>
      <c r="J39" s="77">
        <v>806.60992999999996</v>
      </c>
      <c r="K39" s="77">
        <v>816.60992999999996</v>
      </c>
      <c r="L39" s="77">
        <v>1074.2516860000001</v>
      </c>
      <c r="M39" s="77">
        <v>1173.0377269999999</v>
      </c>
      <c r="N39" s="77">
        <v>1101.4979450000001</v>
      </c>
      <c r="O39" s="77">
        <v>1351.3558840000001</v>
      </c>
      <c r="P39" s="77">
        <v>1330.0820630000001</v>
      </c>
      <c r="Q39" s="77">
        <v>1286.5431510000001</v>
      </c>
      <c r="R39" s="77">
        <v>1180.2755890000001</v>
      </c>
      <c r="S39" s="77">
        <v>383.903752</v>
      </c>
    </row>
    <row r="40" spans="3:19" ht="39" customHeight="1" thickBot="1">
      <c r="C40" s="94">
        <v>29</v>
      </c>
      <c r="D40" s="76" t="s">
        <v>148</v>
      </c>
      <c r="E40" s="77" t="s">
        <v>5</v>
      </c>
      <c r="F40" s="77" t="s">
        <v>5</v>
      </c>
      <c r="G40" s="77" t="s">
        <v>5</v>
      </c>
      <c r="H40" s="77" t="s">
        <v>5</v>
      </c>
      <c r="I40" s="77" t="s">
        <v>5</v>
      </c>
      <c r="J40" s="77" t="s">
        <v>5</v>
      </c>
      <c r="K40" s="77" t="s">
        <v>5</v>
      </c>
      <c r="L40" s="77" t="s">
        <v>5</v>
      </c>
      <c r="M40" s="77" t="s">
        <v>5</v>
      </c>
      <c r="N40" s="77" t="s">
        <v>5</v>
      </c>
      <c r="O40" s="77" t="s">
        <v>5</v>
      </c>
      <c r="P40" s="77">
        <v>331.36399999999998</v>
      </c>
      <c r="Q40" s="77">
        <v>331.36399999999998</v>
      </c>
      <c r="R40" s="77">
        <v>331.36399999999998</v>
      </c>
      <c r="S40" s="77">
        <v>331.36399999999998</v>
      </c>
    </row>
    <row r="41" spans="3:19" ht="39" customHeight="1" thickBot="1">
      <c r="C41" s="94">
        <v>30</v>
      </c>
      <c r="D41" s="76" t="s">
        <v>120</v>
      </c>
      <c r="E41" s="78">
        <v>134.035616</v>
      </c>
      <c r="F41" s="78">
        <v>139.74736100000001</v>
      </c>
      <c r="G41" s="77">
        <v>155.74024700000001</v>
      </c>
      <c r="H41" s="77">
        <v>176.4929205</v>
      </c>
      <c r="I41" s="77">
        <v>201.93059</v>
      </c>
      <c r="J41" s="77">
        <v>189.98844374999999</v>
      </c>
      <c r="K41" s="77">
        <v>208.4381065</v>
      </c>
      <c r="L41" s="77">
        <v>193.02825884999999</v>
      </c>
      <c r="M41" s="77">
        <v>143.928302</v>
      </c>
      <c r="N41" s="77">
        <v>189.6805809</v>
      </c>
      <c r="O41" s="77">
        <v>214.43218125000001</v>
      </c>
      <c r="P41" s="77">
        <v>255.50399999999999</v>
      </c>
      <c r="Q41" s="77">
        <v>267.52122778</v>
      </c>
      <c r="R41" s="77">
        <v>267.52122778</v>
      </c>
      <c r="S41" s="77">
        <v>331.12535000000003</v>
      </c>
    </row>
    <row r="42" spans="3:19" ht="39" customHeight="1" thickBot="1">
      <c r="C42" s="94">
        <v>31</v>
      </c>
      <c r="D42" s="76" t="s">
        <v>117</v>
      </c>
      <c r="E42" s="77" t="s">
        <v>5</v>
      </c>
      <c r="F42" s="77" t="s">
        <v>5</v>
      </c>
      <c r="G42" s="77" t="s">
        <v>5</v>
      </c>
      <c r="H42" s="77" t="s">
        <v>5</v>
      </c>
      <c r="I42" s="77" t="s">
        <v>5</v>
      </c>
      <c r="J42" s="77" t="s">
        <v>5</v>
      </c>
      <c r="K42" s="77" t="s">
        <v>5</v>
      </c>
      <c r="L42" s="77" t="s">
        <v>5</v>
      </c>
      <c r="M42" s="77" t="s">
        <v>5</v>
      </c>
      <c r="N42" s="77" t="s">
        <v>5</v>
      </c>
      <c r="O42" s="77" t="s">
        <v>5</v>
      </c>
      <c r="P42" s="77" t="s">
        <v>5</v>
      </c>
      <c r="Q42" s="77">
        <v>170.87700000000001</v>
      </c>
      <c r="R42" s="77">
        <v>163.20846599999999</v>
      </c>
      <c r="S42" s="77">
        <v>164.51729865000001</v>
      </c>
    </row>
    <row r="43" spans="3:19" ht="39" customHeight="1" thickBot="1">
      <c r="C43" s="94">
        <v>32</v>
      </c>
      <c r="D43" s="76" t="s">
        <v>377</v>
      </c>
      <c r="E43" s="78">
        <v>3440.4573580000001</v>
      </c>
      <c r="F43" s="78">
        <v>4008.8167549999998</v>
      </c>
      <c r="G43" s="77">
        <v>4106.1910019999996</v>
      </c>
      <c r="H43" s="77">
        <v>5237.1697320000003</v>
      </c>
      <c r="I43" s="77">
        <v>6061.01163</v>
      </c>
      <c r="J43" s="77">
        <v>5149.5577199999998</v>
      </c>
      <c r="K43" s="77">
        <v>3878.9229999999998</v>
      </c>
      <c r="L43" s="77">
        <v>3545.8618320300002</v>
      </c>
      <c r="M43" s="77">
        <v>3919.3410646299999</v>
      </c>
      <c r="N43" s="77">
        <v>22.097999999999999</v>
      </c>
      <c r="O43" s="77">
        <v>21.969376</v>
      </c>
      <c r="P43" s="77">
        <v>22.934427850000006</v>
      </c>
      <c r="Q43" s="77">
        <v>23.941631569999995</v>
      </c>
      <c r="R43" s="77">
        <v>23.332880469999999</v>
      </c>
      <c r="S43" s="77">
        <v>31.142042159999995</v>
      </c>
    </row>
    <row r="44" spans="3:19" ht="39" customHeight="1" thickBot="1">
      <c r="C44" s="94">
        <v>33</v>
      </c>
      <c r="D44" s="76" t="s">
        <v>100</v>
      </c>
      <c r="E44" s="78">
        <v>68.709000639999999</v>
      </c>
      <c r="F44" s="78">
        <v>70.20052634999999</v>
      </c>
      <c r="G44" s="77">
        <v>64.627474899999996</v>
      </c>
      <c r="H44" s="77">
        <v>168.77408803999998</v>
      </c>
      <c r="I44" s="77">
        <v>130.80884468000002</v>
      </c>
      <c r="J44" s="77">
        <v>113.25089076</v>
      </c>
      <c r="K44" s="77">
        <v>95.89670765999999</v>
      </c>
      <c r="L44" s="77">
        <v>85.766344310000008</v>
      </c>
      <c r="M44" s="77">
        <v>0</v>
      </c>
      <c r="N44" s="77">
        <v>6.9125223600000005</v>
      </c>
      <c r="O44" s="77">
        <v>6.2376691700000002</v>
      </c>
      <c r="P44" s="77">
        <v>7.2009599400000006</v>
      </c>
      <c r="Q44" s="77">
        <v>9.618883219999999</v>
      </c>
      <c r="R44" s="77">
        <v>9.2010000000000005</v>
      </c>
      <c r="S44" s="77">
        <v>9.4499999999999993</v>
      </c>
    </row>
    <row r="45" spans="3:19" ht="39" customHeight="1" thickBot="1">
      <c r="C45" s="94">
        <v>34</v>
      </c>
      <c r="D45" s="76" t="s">
        <v>111</v>
      </c>
      <c r="E45" s="78">
        <v>58.99</v>
      </c>
      <c r="F45" s="78">
        <v>58.99</v>
      </c>
      <c r="G45" s="77">
        <v>57.71</v>
      </c>
      <c r="H45" s="77">
        <v>57.71</v>
      </c>
      <c r="I45" s="77">
        <v>57.71</v>
      </c>
      <c r="J45" s="77">
        <v>57.71</v>
      </c>
      <c r="K45" s="77">
        <v>48.4</v>
      </c>
      <c r="L45" s="77">
        <v>0</v>
      </c>
      <c r="M45" s="77">
        <v>0</v>
      </c>
      <c r="N45" s="77">
        <v>0</v>
      </c>
      <c r="O45" s="77">
        <v>0</v>
      </c>
      <c r="P45" s="77">
        <v>0</v>
      </c>
      <c r="Q45" s="77">
        <v>0</v>
      </c>
      <c r="R45" s="77">
        <v>0</v>
      </c>
      <c r="S45" s="77">
        <v>0</v>
      </c>
    </row>
    <row r="46" spans="3:19" ht="39" customHeight="1" thickBot="1">
      <c r="C46" s="94">
        <v>35</v>
      </c>
      <c r="D46" s="76" t="s">
        <v>652</v>
      </c>
      <c r="E46" s="77" t="s">
        <v>5</v>
      </c>
      <c r="F46" s="77" t="s">
        <v>5</v>
      </c>
      <c r="G46" s="77" t="s">
        <v>5</v>
      </c>
      <c r="H46" s="77" t="s">
        <v>5</v>
      </c>
      <c r="I46" s="77" t="s">
        <v>5</v>
      </c>
      <c r="J46" s="77" t="s">
        <v>5</v>
      </c>
      <c r="K46" s="77" t="s">
        <v>5</v>
      </c>
      <c r="L46" s="77" t="s">
        <v>5</v>
      </c>
      <c r="M46" s="77" t="s">
        <v>5</v>
      </c>
      <c r="N46" s="77" t="s">
        <v>5</v>
      </c>
      <c r="O46" s="77" t="s">
        <v>5</v>
      </c>
      <c r="P46" s="77" t="s">
        <v>5</v>
      </c>
      <c r="Q46" s="77">
        <v>91.820999999999998</v>
      </c>
      <c r="R46" s="77">
        <v>0</v>
      </c>
      <c r="S46" s="77">
        <v>0</v>
      </c>
    </row>
    <row r="47" spans="3:19" ht="39" customHeight="1" thickBot="1">
      <c r="C47" s="94">
        <v>36</v>
      </c>
      <c r="D47" s="76" t="s">
        <v>160</v>
      </c>
      <c r="E47" s="78">
        <v>374.85922099999999</v>
      </c>
      <c r="F47" s="78">
        <v>319.50438400000002</v>
      </c>
      <c r="G47" s="77">
        <v>286.27584400000001</v>
      </c>
      <c r="H47" s="77">
        <v>234.93889799999999</v>
      </c>
      <c r="I47" s="77">
        <v>208.854118</v>
      </c>
      <c r="J47" s="77">
        <v>57.533782000000002</v>
      </c>
      <c r="K47" s="77">
        <v>59.384209749999997</v>
      </c>
      <c r="L47" s="77">
        <v>52.097625100000002</v>
      </c>
      <c r="M47" s="77">
        <v>56.330227999999998</v>
      </c>
      <c r="N47" s="77">
        <v>59.441096369999997</v>
      </c>
      <c r="O47" s="77">
        <v>56.63908</v>
      </c>
      <c r="P47" s="77">
        <v>0</v>
      </c>
      <c r="Q47" s="77">
        <v>0</v>
      </c>
      <c r="R47" s="77">
        <v>0</v>
      </c>
      <c r="S47" s="77">
        <v>0</v>
      </c>
    </row>
    <row r="48" spans="3:19" ht="39" customHeight="1" thickBot="1">
      <c r="C48" s="94">
        <v>37</v>
      </c>
      <c r="D48" s="76" t="s">
        <v>102</v>
      </c>
      <c r="E48" s="78">
        <v>11125</v>
      </c>
      <c r="F48" s="78">
        <v>8764</v>
      </c>
      <c r="G48" s="77">
        <v>10363</v>
      </c>
      <c r="H48" s="77">
        <v>9890</v>
      </c>
      <c r="I48" s="77">
        <v>11125</v>
      </c>
      <c r="J48" s="77">
        <v>9638</v>
      </c>
      <c r="K48" s="77">
        <v>8849.9642547700005</v>
      </c>
      <c r="L48" s="77">
        <v>7988.1806818000005</v>
      </c>
      <c r="M48" s="77">
        <v>9475.4720762399993</v>
      </c>
      <c r="N48" s="77">
        <v>0</v>
      </c>
      <c r="O48" s="77">
        <v>0</v>
      </c>
      <c r="P48" s="77">
        <v>0</v>
      </c>
      <c r="Q48" s="77">
        <v>0</v>
      </c>
      <c r="R48" s="77">
        <v>0</v>
      </c>
      <c r="S48" s="77">
        <v>0</v>
      </c>
    </row>
    <row r="49" spans="3:26" ht="39" customHeight="1" thickBot="1">
      <c r="C49" s="94">
        <v>38</v>
      </c>
      <c r="D49" s="76" t="s">
        <v>180</v>
      </c>
      <c r="E49" s="78">
        <v>268.69125000000003</v>
      </c>
      <c r="F49" s="78">
        <v>301.14</v>
      </c>
      <c r="G49" s="77">
        <v>308.565</v>
      </c>
      <c r="H49" s="77">
        <v>309.32249999999999</v>
      </c>
      <c r="I49" s="77">
        <v>333.15750000000003</v>
      </c>
      <c r="J49" s="77">
        <v>304.48874999999998</v>
      </c>
      <c r="K49" s="77">
        <v>407.52</v>
      </c>
      <c r="L49" s="77">
        <v>293.30624999999998</v>
      </c>
      <c r="M49" s="77">
        <v>280.01600000000002</v>
      </c>
      <c r="N49" s="77">
        <v>0</v>
      </c>
      <c r="O49" s="77">
        <v>0</v>
      </c>
      <c r="P49" s="258">
        <v>0</v>
      </c>
      <c r="Q49" s="77">
        <v>0</v>
      </c>
      <c r="R49" s="77">
        <v>0</v>
      </c>
      <c r="S49" s="77">
        <v>0</v>
      </c>
    </row>
    <row r="50" spans="3:26" ht="39" customHeight="1" thickBot="1">
      <c r="C50" s="94">
        <v>39</v>
      </c>
      <c r="D50" s="147" t="s">
        <v>162</v>
      </c>
      <c r="E50" s="78">
        <v>835.60796900000003</v>
      </c>
      <c r="F50" s="78">
        <v>874.36403299999995</v>
      </c>
      <c r="G50" s="77">
        <v>874.36403299999995</v>
      </c>
      <c r="H50" s="77">
        <v>939.58498699999996</v>
      </c>
      <c r="I50" s="77">
        <v>939.58498699999996</v>
      </c>
      <c r="J50" s="77">
        <v>939.58498699999996</v>
      </c>
      <c r="K50" s="77">
        <v>934</v>
      </c>
      <c r="L50" s="77">
        <v>0</v>
      </c>
      <c r="M50" s="77">
        <v>0</v>
      </c>
      <c r="N50" s="77">
        <v>0</v>
      </c>
      <c r="O50" s="77">
        <v>0</v>
      </c>
      <c r="P50" s="77">
        <v>0</v>
      </c>
      <c r="Q50" s="258">
        <v>0</v>
      </c>
      <c r="R50" s="77">
        <v>0</v>
      </c>
      <c r="S50" s="77">
        <v>0</v>
      </c>
    </row>
    <row r="51" spans="3:26" ht="39" customHeight="1" thickBot="1">
      <c r="C51" s="94">
        <v>40</v>
      </c>
      <c r="D51" s="305" t="s">
        <v>115</v>
      </c>
      <c r="E51" s="78">
        <v>1702.4238262399999</v>
      </c>
      <c r="F51" s="78">
        <v>1876.24898398</v>
      </c>
      <c r="G51" s="77">
        <v>2066.2012061400001</v>
      </c>
      <c r="H51" s="77">
        <v>2420.7573507299999</v>
      </c>
      <c r="I51" s="77">
        <v>2572.7227588999999</v>
      </c>
      <c r="J51" s="77">
        <v>2542.4469895700004</v>
      </c>
      <c r="K51" s="77">
        <v>0</v>
      </c>
      <c r="L51" s="77">
        <v>0</v>
      </c>
      <c r="M51" s="77">
        <v>0</v>
      </c>
      <c r="N51" s="77">
        <v>0</v>
      </c>
      <c r="O51" s="77">
        <v>0</v>
      </c>
      <c r="P51" s="77">
        <v>0</v>
      </c>
      <c r="Q51" s="258">
        <v>0</v>
      </c>
      <c r="R51" s="77">
        <v>0</v>
      </c>
      <c r="S51" s="77">
        <v>0</v>
      </c>
      <c r="T51" s="54"/>
      <c r="U51" s="54"/>
      <c r="V51" s="54"/>
      <c r="W51" s="54"/>
      <c r="X51" s="54"/>
      <c r="Z51" s="79"/>
    </row>
    <row r="52" spans="3:26" ht="39" customHeight="1" thickBot="1">
      <c r="C52" s="94">
        <v>41</v>
      </c>
      <c r="D52" s="305" t="s">
        <v>659</v>
      </c>
      <c r="E52" s="78">
        <v>1.4334659999999999</v>
      </c>
      <c r="F52" s="78">
        <v>2.8372000000000001E-2</v>
      </c>
      <c r="G52" s="77">
        <v>0</v>
      </c>
      <c r="H52" s="77">
        <v>0</v>
      </c>
      <c r="I52" s="77">
        <v>0</v>
      </c>
      <c r="J52" s="77">
        <v>0</v>
      </c>
      <c r="K52" s="77">
        <v>0</v>
      </c>
      <c r="L52" s="77">
        <v>0</v>
      </c>
      <c r="M52" s="77">
        <v>0</v>
      </c>
      <c r="N52" s="77">
        <v>0</v>
      </c>
      <c r="O52" s="77">
        <v>0</v>
      </c>
      <c r="P52" s="77">
        <v>0</v>
      </c>
      <c r="Q52" s="258">
        <v>0</v>
      </c>
      <c r="R52" s="258">
        <v>0</v>
      </c>
      <c r="S52" s="258">
        <v>0</v>
      </c>
    </row>
    <row r="53" spans="3:26" ht="36.75" customHeight="1" thickBot="1">
      <c r="C53" s="226"/>
      <c r="D53" s="306" t="s">
        <v>324</v>
      </c>
      <c r="E53" s="225">
        <f t="shared" ref="E53:P53" si="0">SUM(E12:E52)</f>
        <v>1278868.6712336603</v>
      </c>
      <c r="F53" s="225">
        <f t="shared" si="0"/>
        <v>1446005.9472272296</v>
      </c>
      <c r="G53" s="225">
        <f t="shared" si="0"/>
        <v>1518774.0429019653</v>
      </c>
      <c r="H53" s="225">
        <f t="shared" si="0"/>
        <v>1504843.1166932294</v>
      </c>
      <c r="I53" s="225">
        <f t="shared" si="0"/>
        <v>1694479.7315994322</v>
      </c>
      <c r="J53" s="225">
        <f t="shared" si="0"/>
        <v>1587375.5904930555</v>
      </c>
      <c r="K53" s="225">
        <f t="shared" si="0"/>
        <v>1487229.1349656079</v>
      </c>
      <c r="L53" s="225">
        <f t="shared" si="0"/>
        <v>1671140.71396846</v>
      </c>
      <c r="M53" s="225">
        <f>SUM(M12:M52)</f>
        <v>1683975.1874029897</v>
      </c>
      <c r="N53" s="225">
        <f t="shared" si="0"/>
        <v>1653110.071538928</v>
      </c>
      <c r="O53" s="225">
        <f t="shared" si="0"/>
        <v>1700265.0044254044</v>
      </c>
      <c r="P53" s="225">
        <f t="shared" si="0"/>
        <v>1743179.0287849065</v>
      </c>
      <c r="Q53" s="225">
        <f>SUM(Q12:Q52)</f>
        <v>2462246.2426068224</v>
      </c>
      <c r="R53" s="225">
        <f>SUM(R12:R52)</f>
        <v>2384288.9129797197</v>
      </c>
      <c r="S53" s="225">
        <f>SUM(S12:S52)</f>
        <v>2520980.1486920477</v>
      </c>
    </row>
    <row r="54" spans="3:26" ht="36.75" customHeight="1"/>
    <row r="55" spans="3:26" ht="35.25" customHeight="1">
      <c r="D55" s="108" t="s">
        <v>652</v>
      </c>
    </row>
    <row r="56" spans="3:26">
      <c r="U56" s="7"/>
      <c r="V56" s="7"/>
    </row>
    <row r="57" spans="3:26" ht="16.5" customHeight="1"/>
    <row r="58" spans="3:26" ht="35.25" customHeight="1"/>
    <row r="59" spans="3:26" ht="35.25" customHeight="1"/>
    <row r="60" spans="3:26" ht="35.25" customHeight="1"/>
    <row r="61" spans="3:26" ht="35.25" customHeight="1"/>
    <row r="62" spans="3:26" ht="35.25" customHeight="1"/>
    <row r="63" spans="3:26" ht="35.25" customHeight="1"/>
    <row r="64" spans="3:26" ht="35.25" customHeight="1"/>
    <row r="65" ht="35.25" customHeight="1"/>
    <row r="66" ht="35.25" customHeight="1"/>
    <row r="67" ht="35.25" customHeight="1"/>
    <row r="68" ht="35.25" customHeight="1"/>
    <row r="69" ht="35.25" customHeight="1"/>
    <row r="70" ht="35.25" customHeight="1"/>
    <row r="71" ht="35.25" customHeight="1"/>
    <row r="72" ht="35.25" customHeight="1"/>
    <row r="73" ht="35.25" customHeight="1"/>
    <row r="74" ht="35.25" customHeight="1"/>
    <row r="75" ht="35.25" customHeight="1"/>
    <row r="76" ht="35.25" customHeight="1"/>
    <row r="77" ht="35.25" customHeight="1"/>
    <row r="78" ht="35.25" customHeight="1"/>
    <row r="79" ht="35.25" customHeight="1"/>
    <row r="80" ht="35.25" customHeight="1"/>
    <row r="81" ht="35.25" customHeight="1"/>
    <row r="82" ht="35.25" customHeight="1"/>
    <row r="83" ht="35.25" customHeight="1"/>
    <row r="84" ht="35.25" customHeight="1"/>
    <row r="85" ht="35.25" customHeight="1"/>
    <row r="86" ht="35.25" customHeight="1"/>
    <row r="87" ht="35.25" customHeight="1"/>
    <row r="88" ht="35.25" customHeight="1"/>
    <row r="89" ht="35.25" customHeight="1"/>
    <row r="90" ht="35.25" customHeight="1"/>
    <row r="91" ht="35.25" customHeight="1"/>
    <row r="92" ht="35.25" customHeight="1"/>
    <row r="93" ht="35.25" customHeight="1"/>
    <row r="94" ht="35.25" customHeight="1"/>
    <row r="95" ht="35.25" customHeight="1"/>
    <row r="96" ht="35.25" customHeight="1"/>
    <row r="97" ht="35.25" customHeight="1"/>
    <row r="98" ht="35.25" customHeight="1"/>
    <row r="99" ht="35.25" customHeight="1"/>
    <row r="100" ht="35.25" customHeight="1"/>
    <row r="101" ht="35.25" customHeight="1"/>
    <row r="102" ht="35.25" customHeight="1"/>
    <row r="103" ht="35.25" customHeight="1"/>
    <row r="104" ht="35.25" customHeight="1"/>
    <row r="105" ht="35.25" customHeight="1"/>
    <row r="106" ht="35.25" customHeight="1"/>
    <row r="107" ht="35.25" customHeight="1"/>
    <row r="108" ht="35.25" customHeight="1"/>
    <row r="109" ht="35.25" customHeight="1"/>
    <row r="110" ht="35.25" customHeight="1"/>
    <row r="111" ht="35.25" customHeight="1"/>
    <row r="112" ht="35.25" customHeight="1"/>
    <row r="113" ht="35.25" customHeight="1"/>
    <row r="114" ht="35.25" customHeight="1"/>
    <row r="115" ht="35.25" customHeight="1"/>
    <row r="116" ht="35.25" customHeight="1"/>
    <row r="117" ht="35.25" customHeight="1"/>
    <row r="118" ht="35.25" customHeight="1"/>
    <row r="119" ht="35.25" customHeight="1"/>
    <row r="120" ht="35.25" customHeight="1"/>
    <row r="121" ht="35.25" customHeight="1"/>
    <row r="122" ht="35.25" customHeight="1"/>
    <row r="123" ht="35.25" customHeight="1"/>
    <row r="124" ht="35.25" customHeight="1"/>
    <row r="125" ht="35.25" customHeight="1"/>
    <row r="126" ht="35.25" customHeight="1"/>
    <row r="127" ht="35.25" customHeight="1"/>
    <row r="128" ht="35.25" customHeight="1"/>
    <row r="129" ht="35.25" customHeight="1"/>
    <row r="130" ht="35.25" customHeight="1"/>
    <row r="131" ht="35.25" customHeight="1"/>
    <row r="132" ht="35.25" customHeight="1"/>
    <row r="133" ht="17.25" customHeight="1"/>
    <row r="134" ht="17.25" customHeight="1"/>
    <row r="138" ht="14.25" customHeight="1"/>
    <row r="147" ht="42.75" customHeight="1"/>
    <row r="148" ht="15" customHeight="1"/>
    <row r="149" ht="45.7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sheetData>
  <protectedRanges>
    <protectedRange sqref="F69:F110 F61:F62" name="Range6"/>
    <protectedRange sqref="G122:G133 G135:G207 G69:G108 G61:G62" name="Range3"/>
    <protectedRange sqref="G110" name="Range15_1"/>
    <protectedRange sqref="R51 T51" name="Range1_5_2_1"/>
    <protectedRange sqref="U51" name="Range1_5_2_1_1"/>
    <protectedRange sqref="V51:X51" name="Range1_5_2_1_1_1"/>
  </protectedRanges>
  <pageMargins left="0.7" right="0.7" top="0.75" bottom="0.75" header="0.3" footer="0.3"/>
  <pageSetup paperSize="9" orientation="portrait" r:id="rId1"/>
  <headerFooter>
    <oddFooter>&amp;C&amp;"Calibri"&amp;11&amp;K000000&amp;10&amp;K663300Classification: &amp;K000000Public   عام_x000D_&amp;1#&amp;"Calibri"&amp;10&amp;K000000Internal - داخلي</oddFooter>
    <evenFooter>&amp;C&amp;10&amp;K663300Classification: &amp;K000000Public   عام</evenFooter>
    <firstFooter>&amp;C&amp;10&amp;K663300Classification: &amp;K000000Public   عام</firstFooter>
  </headerFooter>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98FA2-E0B8-422A-95CB-8AFA8164AC55}">
  <sheetPr codeName="Sheet14">
    <pageSetUpPr autoPageBreaks="0"/>
  </sheetPr>
  <dimension ref="A1:H22"/>
  <sheetViews>
    <sheetView showGridLines="0" showRowColHeaders="0" rightToLeft="1" topLeftCell="A9" zoomScale="73" zoomScaleNormal="85" workbookViewId="0">
      <selection activeCell="C12" sqref="C12:D22"/>
    </sheetView>
  </sheetViews>
  <sheetFormatPr defaultColWidth="9.1796875" defaultRowHeight="14.5"/>
  <cols>
    <col min="1" max="1" width="22.453125" style="108" customWidth="1"/>
    <col min="2" max="2" width="25.54296875" style="108" customWidth="1"/>
    <col min="3" max="3" width="59" style="108" customWidth="1"/>
    <col min="4" max="4" width="54.1796875" style="108" customWidth="1"/>
    <col min="5" max="5" width="32.54296875" style="108" customWidth="1"/>
    <col min="6" max="6" width="9.81640625" style="108" bestFit="1" customWidth="1"/>
    <col min="7" max="16384" width="9.1796875" style="108"/>
  </cols>
  <sheetData>
    <row r="1" spans="1:8" ht="16">
      <c r="B1" s="3"/>
      <c r="C1" s="3"/>
      <c r="D1" s="3"/>
    </row>
    <row r="2" spans="1:8" ht="17.5">
      <c r="A2" s="4"/>
      <c r="B2" s="4"/>
      <c r="C2" s="4"/>
      <c r="D2" s="4"/>
      <c r="E2" s="5"/>
      <c r="F2" s="5"/>
      <c r="G2" s="3"/>
    </row>
    <row r="3" spans="1:8" ht="16.5" customHeight="1">
      <c r="A3" s="4"/>
      <c r="B3" s="4"/>
      <c r="C3" s="4"/>
      <c r="D3" s="5"/>
      <c r="E3" s="5"/>
      <c r="F3" s="5"/>
      <c r="G3" s="3"/>
    </row>
    <row r="4" spans="1:8" ht="105.75" customHeight="1">
      <c r="A4" s="2"/>
      <c r="B4" s="4"/>
      <c r="C4" s="4"/>
      <c r="D4" s="4"/>
    </row>
    <row r="5" spans="1:8" ht="99.75" customHeight="1">
      <c r="B5" s="125" t="s">
        <v>67</v>
      </c>
      <c r="C5" s="122"/>
      <c r="D5" s="122"/>
      <c r="H5" s="107"/>
    </row>
    <row r="6" spans="1:8" ht="15">
      <c r="A6" s="8"/>
      <c r="B6" s="8"/>
      <c r="C6" s="8"/>
      <c r="D6" s="8"/>
    </row>
    <row r="7" spans="1:8" ht="59.5" customHeight="1" thickBot="1">
      <c r="B7" s="56" t="s">
        <v>69</v>
      </c>
      <c r="C7" s="103" t="s">
        <v>378</v>
      </c>
      <c r="D7" s="103" t="s">
        <v>379</v>
      </c>
    </row>
    <row r="8" spans="1:8" ht="29.5" thickBot="1">
      <c r="B8" s="142" t="s">
        <v>1</v>
      </c>
      <c r="C8" s="97">
        <v>0</v>
      </c>
      <c r="D8" s="97">
        <v>0</v>
      </c>
    </row>
    <row r="9" spans="1:8" ht="29.5" thickBot="1">
      <c r="B9" s="142" t="s">
        <v>12</v>
      </c>
      <c r="C9" s="97">
        <v>4</v>
      </c>
      <c r="D9" s="97">
        <v>0</v>
      </c>
      <c r="F9" s="7"/>
    </row>
    <row r="10" spans="1:8" ht="29.5" thickBot="1">
      <c r="B10" s="142" t="s">
        <v>14</v>
      </c>
      <c r="C10" s="97">
        <v>9</v>
      </c>
      <c r="D10" s="97">
        <v>1</v>
      </c>
      <c r="F10" s="7"/>
    </row>
    <row r="11" spans="1:8" ht="29.5" thickBot="1">
      <c r="B11" s="142" t="s">
        <v>16</v>
      </c>
      <c r="C11" s="97">
        <v>83</v>
      </c>
      <c r="D11" s="97">
        <v>2</v>
      </c>
    </row>
    <row r="12" spans="1:8" ht="29.5" thickBot="1">
      <c r="B12" s="142" t="s">
        <v>24</v>
      </c>
      <c r="C12" s="97">
        <v>10</v>
      </c>
      <c r="D12" s="97">
        <v>0</v>
      </c>
    </row>
    <row r="13" spans="1:8" ht="29.5" thickBot="1">
      <c r="B13" s="142" t="s">
        <v>26</v>
      </c>
      <c r="C13" s="97">
        <v>20</v>
      </c>
      <c r="D13" s="97">
        <v>11</v>
      </c>
    </row>
    <row r="14" spans="1:8" ht="29.5" thickBot="1">
      <c r="B14" s="142" t="s">
        <v>65</v>
      </c>
      <c r="C14" s="97">
        <v>46</v>
      </c>
      <c r="D14" s="97">
        <v>3</v>
      </c>
    </row>
    <row r="15" spans="1:8" ht="29.5" thickBot="1">
      <c r="A15" s="212"/>
      <c r="B15" s="142" t="s">
        <v>523</v>
      </c>
      <c r="C15" s="209">
        <v>10</v>
      </c>
      <c r="D15" s="97">
        <v>3</v>
      </c>
    </row>
    <row r="16" spans="1:8" ht="29.5" thickBot="1">
      <c r="B16" s="142" t="s">
        <v>528</v>
      </c>
      <c r="C16" s="209">
        <v>14</v>
      </c>
      <c r="D16" s="97">
        <v>5</v>
      </c>
    </row>
    <row r="17" spans="2:4" ht="29.5" thickBot="1">
      <c r="B17" s="142" t="s">
        <v>557</v>
      </c>
      <c r="C17" s="209">
        <v>7</v>
      </c>
      <c r="D17" s="97">
        <v>8</v>
      </c>
    </row>
    <row r="18" spans="2:4" ht="29.5" thickBot="1">
      <c r="B18" s="142" t="s">
        <v>616</v>
      </c>
      <c r="C18" s="209">
        <v>7</v>
      </c>
      <c r="D18" s="97">
        <v>0</v>
      </c>
    </row>
    <row r="19" spans="2:4" ht="29.5" thickBot="1">
      <c r="B19" s="273" t="s">
        <v>644</v>
      </c>
      <c r="C19" s="209">
        <v>46</v>
      </c>
      <c r="D19" s="97">
        <v>1</v>
      </c>
    </row>
    <row r="20" spans="2:4" ht="29.5" thickBot="1">
      <c r="B20" s="273" t="s">
        <v>676</v>
      </c>
      <c r="C20" s="209">
        <v>6</v>
      </c>
      <c r="D20" s="97">
        <v>3</v>
      </c>
    </row>
    <row r="21" spans="2:4" ht="29.5" thickBot="1">
      <c r="B21" s="273" t="s">
        <v>707</v>
      </c>
      <c r="C21" s="209">
        <v>5</v>
      </c>
      <c r="D21" s="97">
        <v>0</v>
      </c>
    </row>
    <row r="22" spans="2:4" ht="29.5" thickBot="1">
      <c r="B22" s="273" t="s">
        <v>616</v>
      </c>
      <c r="C22" s="209">
        <v>9</v>
      </c>
      <c r="D22" s="97">
        <v>9</v>
      </c>
    </row>
  </sheetData>
  <protectedRanges>
    <protectedRange sqref="C8:D9" name="table 23_1"/>
    <protectedRange sqref="C10:D16 C20:D20" name="صناديق جدول 23"/>
  </protectedRanges>
  <pageMargins left="0.7" right="0.7" top="0.75" bottom="0.75" header="0.3" footer="0.3"/>
  <pageSetup paperSize="9" orientation="portrait" r:id="rId1"/>
  <headerFooter>
    <oddFooter>&amp;C&amp;"Calibri"&amp;11&amp;K000000&amp;"Calibri"&amp;11&amp;K000000&amp;10&amp;K663300Classification: &amp;K000000 Internal  داخلي_x000D_&amp;1#&amp;"Calibri"&amp;10&amp;K000000Internal - داخلي</oddFooter>
    <evenFooter>&amp;C&amp;10&amp;K663300Classification: &amp;K000000 Internal  داخلي</evenFooter>
    <firstFooter>&amp;C&amp;10&amp;K663300Classification: &amp;K000000 Internal  داخلي</first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72B34-A7E7-43F8-B95C-6BDE46883774}">
  <sheetPr codeName="Sheet2">
    <pageSetUpPr autoPageBreaks="0" fitToPage="1"/>
  </sheetPr>
  <dimension ref="C1:BH212"/>
  <sheetViews>
    <sheetView showGridLines="0" showRowColHeaders="0" rightToLeft="1" topLeftCell="A2" zoomScale="70" zoomScaleNormal="70" workbookViewId="0">
      <pane xSplit="4" topLeftCell="BE1" activePane="topRight" state="frozen"/>
      <selection activeCell="A7" sqref="A7"/>
      <selection pane="topRight" activeCell="BG188" sqref="BG188"/>
    </sheetView>
  </sheetViews>
  <sheetFormatPr defaultColWidth="8.81640625" defaultRowHeight="14.5"/>
  <cols>
    <col min="1" max="2" width="8.81640625" style="108"/>
    <col min="3" max="3" width="6.81640625" style="108" customWidth="1"/>
    <col min="4" max="4" width="57" style="109" customWidth="1"/>
    <col min="5" max="5" width="24.453125" style="109" customWidth="1"/>
    <col min="6" max="7" width="24.453125" style="107" customWidth="1"/>
    <col min="8" max="11" width="24.453125" style="108" customWidth="1"/>
    <col min="12" max="12" width="24.453125" style="11" customWidth="1"/>
    <col min="13" max="13" width="24.453125" style="12" customWidth="1"/>
    <col min="14" max="43" width="24.453125" style="108" customWidth="1"/>
    <col min="44" max="44" width="24.453125" style="25" customWidth="1"/>
    <col min="45" max="45" width="18.453125" style="107" customWidth="1"/>
    <col min="46" max="46" width="15.81640625" style="107" customWidth="1"/>
    <col min="47" max="48" width="16.1796875" style="107" customWidth="1"/>
    <col min="49" max="49" width="16.26953125" style="108" customWidth="1"/>
    <col min="50" max="53" width="15.6328125" style="108" customWidth="1"/>
    <col min="54" max="55" width="16.08984375" style="108" customWidth="1"/>
    <col min="56" max="57" width="15.54296875" style="108" customWidth="1"/>
    <col min="58" max="60" width="15.36328125" style="108" customWidth="1"/>
    <col min="61" max="16384" width="8.81640625" style="108"/>
  </cols>
  <sheetData>
    <row r="1" spans="3:60">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row>
    <row r="2" spans="3:60">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row>
    <row r="3" spans="3:60">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row>
    <row r="4" spans="3:60">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row>
    <row r="5" spans="3:60">
      <c r="F5" s="109"/>
      <c r="G5" s="156"/>
      <c r="H5" s="156"/>
      <c r="I5" s="109"/>
      <c r="J5" s="109"/>
      <c r="K5" s="109"/>
      <c r="L5" s="109"/>
      <c r="M5" s="157"/>
      <c r="N5" s="157"/>
      <c r="O5" s="156"/>
      <c r="P5" s="156"/>
      <c r="Q5" s="109"/>
      <c r="R5" s="109"/>
      <c r="S5" s="109"/>
      <c r="T5" s="109"/>
      <c r="U5" s="157"/>
      <c r="V5" s="157"/>
      <c r="W5" s="156"/>
      <c r="X5" s="156"/>
      <c r="Y5" s="109"/>
      <c r="Z5" s="109"/>
      <c r="AA5" s="109"/>
      <c r="AB5" s="109"/>
      <c r="AC5" s="157"/>
      <c r="AD5" s="157"/>
      <c r="AE5" s="156"/>
      <c r="AF5" s="156"/>
      <c r="AG5" s="109"/>
      <c r="AH5" s="109"/>
      <c r="AI5" s="109"/>
      <c r="AJ5" s="109"/>
      <c r="AK5" s="157"/>
      <c r="AL5" s="157"/>
      <c r="AM5" s="156"/>
      <c r="AN5" s="156"/>
      <c r="AO5" s="109"/>
      <c r="AP5" s="109"/>
      <c r="AQ5" s="109"/>
      <c r="AR5" s="109"/>
      <c r="AS5" s="157"/>
      <c r="AT5" s="157"/>
    </row>
    <row r="6" spans="3:60">
      <c r="F6" s="109"/>
      <c r="G6" s="156"/>
      <c r="H6" s="156"/>
      <c r="I6" s="109"/>
      <c r="J6" s="109"/>
      <c r="K6" s="109"/>
      <c r="L6" s="109"/>
      <c r="M6" s="157"/>
      <c r="N6" s="157"/>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row>
    <row r="7" spans="3:60">
      <c r="F7" s="109"/>
      <c r="G7" s="156"/>
      <c r="H7" s="156"/>
      <c r="I7" s="109"/>
      <c r="J7" s="109"/>
      <c r="K7" s="109"/>
      <c r="L7" s="109"/>
      <c r="M7" s="157"/>
      <c r="N7" s="157"/>
      <c r="O7" s="156"/>
      <c r="P7" s="156"/>
      <c r="Q7" s="109"/>
      <c r="R7" s="109"/>
      <c r="S7" s="109"/>
      <c r="T7" s="109"/>
      <c r="U7" s="157"/>
      <c r="V7" s="157"/>
      <c r="W7" s="156"/>
      <c r="X7" s="156"/>
      <c r="Y7" s="109"/>
      <c r="Z7" s="109"/>
      <c r="AA7" s="109"/>
      <c r="AB7" s="109"/>
      <c r="AC7" s="157"/>
      <c r="AD7" s="157"/>
      <c r="AE7" s="156"/>
      <c r="AF7" s="156"/>
      <c r="AG7" s="109"/>
      <c r="AH7" s="109"/>
      <c r="AI7" s="109"/>
      <c r="AJ7" s="109"/>
      <c r="AK7" s="157"/>
      <c r="AL7" s="157"/>
      <c r="AM7" s="156"/>
      <c r="AN7" s="156"/>
      <c r="AO7" s="109"/>
      <c r="AP7" s="109"/>
      <c r="AQ7" s="109"/>
      <c r="AR7" s="109"/>
      <c r="AS7" s="157"/>
      <c r="AT7" s="157"/>
    </row>
    <row r="8" spans="3:60" ht="20.25" customHeight="1">
      <c r="D8" s="118" t="s">
        <v>50</v>
      </c>
      <c r="L8" s="108"/>
      <c r="M8" s="108"/>
    </row>
    <row r="9" spans="3:60" ht="72" customHeight="1" thickBot="1">
      <c r="C9" s="10"/>
      <c r="D9" s="10"/>
      <c r="E9" s="10"/>
      <c r="F9" s="10"/>
      <c r="G9" s="10"/>
      <c r="H9" s="10"/>
      <c r="I9" s="10"/>
      <c r="K9" s="115"/>
      <c r="L9" s="115"/>
      <c r="M9" s="115"/>
      <c r="N9" s="115"/>
      <c r="O9" s="115"/>
      <c r="P9" s="115"/>
      <c r="Q9" s="115"/>
      <c r="R9" s="115"/>
      <c r="S9" s="115"/>
      <c r="T9" s="115"/>
      <c r="U9" s="115"/>
      <c r="V9" s="115"/>
      <c r="W9" s="115"/>
      <c r="X9" s="115"/>
      <c r="Y9" s="115"/>
      <c r="Z9" s="115"/>
      <c r="AA9" s="115"/>
      <c r="AB9" s="115"/>
      <c r="AC9" s="115"/>
      <c r="AD9" s="115"/>
      <c r="AE9" s="115"/>
    </row>
    <row r="10" spans="3:60" ht="114.5" customHeight="1" thickBot="1">
      <c r="C10" s="183" t="s">
        <v>4</v>
      </c>
      <c r="D10" s="144" t="s">
        <v>70</v>
      </c>
      <c r="E10" s="155" t="s">
        <v>380</v>
      </c>
      <c r="F10" s="155" t="s">
        <v>438</v>
      </c>
      <c r="G10" s="155" t="s">
        <v>439</v>
      </c>
      <c r="H10" s="145" t="s">
        <v>440</v>
      </c>
      <c r="I10" s="145" t="s">
        <v>441</v>
      </c>
      <c r="J10" s="145" t="s">
        <v>442</v>
      </c>
      <c r="K10" s="145" t="s">
        <v>443</v>
      </c>
      <c r="L10" s="145" t="s">
        <v>444</v>
      </c>
      <c r="M10" s="145" t="s">
        <v>445</v>
      </c>
      <c r="N10" s="145" t="s">
        <v>446</v>
      </c>
      <c r="O10" s="145" t="s">
        <v>447</v>
      </c>
      <c r="P10" s="145" t="s">
        <v>448</v>
      </c>
      <c r="Q10" s="145" t="s">
        <v>449</v>
      </c>
      <c r="R10" s="145" t="s">
        <v>450</v>
      </c>
      <c r="S10" s="145" t="s">
        <v>451</v>
      </c>
      <c r="T10" s="145" t="s">
        <v>452</v>
      </c>
      <c r="U10" s="145" t="s">
        <v>453</v>
      </c>
      <c r="V10" s="145" t="s">
        <v>454</v>
      </c>
      <c r="W10" s="145" t="s">
        <v>455</v>
      </c>
      <c r="X10" s="145" t="s">
        <v>456</v>
      </c>
      <c r="Y10" s="145" t="s">
        <v>457</v>
      </c>
      <c r="Z10" s="145" t="s">
        <v>458</v>
      </c>
      <c r="AA10" s="145" t="s">
        <v>459</v>
      </c>
      <c r="AB10" s="145" t="s">
        <v>460</v>
      </c>
      <c r="AC10" s="145" t="s">
        <v>461</v>
      </c>
      <c r="AD10" s="145" t="s">
        <v>462</v>
      </c>
      <c r="AE10" s="145" t="s">
        <v>463</v>
      </c>
      <c r="AF10" s="145" t="s">
        <v>464</v>
      </c>
      <c r="AG10" s="145" t="s">
        <v>465</v>
      </c>
      <c r="AH10" s="145" t="s">
        <v>466</v>
      </c>
      <c r="AI10" s="145" t="s">
        <v>467</v>
      </c>
      <c r="AJ10" s="145" t="s">
        <v>468</v>
      </c>
      <c r="AK10" s="145" t="s">
        <v>469</v>
      </c>
      <c r="AL10" s="145" t="s">
        <v>470</v>
      </c>
      <c r="AM10" s="145" t="s">
        <v>471</v>
      </c>
      <c r="AN10" s="145" t="s">
        <v>472</v>
      </c>
      <c r="AO10" s="145" t="s">
        <v>473</v>
      </c>
      <c r="AP10" s="145" t="s">
        <v>474</v>
      </c>
      <c r="AQ10" s="145" t="s">
        <v>475</v>
      </c>
      <c r="AR10" s="44" t="s">
        <v>476</v>
      </c>
      <c r="AS10" s="145" t="s">
        <v>630</v>
      </c>
      <c r="AT10" s="44" t="s">
        <v>529</v>
      </c>
      <c r="AU10" s="145" t="s">
        <v>530</v>
      </c>
      <c r="AV10" s="145" t="s">
        <v>531</v>
      </c>
      <c r="AW10" s="145" t="s">
        <v>590</v>
      </c>
      <c r="AX10" s="145" t="s">
        <v>571</v>
      </c>
      <c r="AY10" s="145" t="s">
        <v>629</v>
      </c>
      <c r="AZ10" s="145" t="s">
        <v>628</v>
      </c>
      <c r="BA10" s="145" t="s">
        <v>631</v>
      </c>
      <c r="BB10" s="44" t="s">
        <v>632</v>
      </c>
      <c r="BC10" s="145" t="s">
        <v>658</v>
      </c>
      <c r="BD10" s="44" t="s">
        <v>657</v>
      </c>
      <c r="BE10" s="145" t="s">
        <v>696</v>
      </c>
      <c r="BF10" s="44" t="s">
        <v>697</v>
      </c>
      <c r="BG10" s="145" t="s">
        <v>718</v>
      </c>
      <c r="BH10" s="44" t="s">
        <v>717</v>
      </c>
    </row>
    <row r="11" spans="3:60" ht="31.4" hidden="1" customHeight="1" thickBot="1">
      <c r="C11" s="184">
        <v>1</v>
      </c>
      <c r="D11" s="147" t="s">
        <v>72</v>
      </c>
      <c r="E11" s="149" t="s">
        <v>5</v>
      </c>
      <c r="F11" s="150" t="s">
        <v>5</v>
      </c>
      <c r="G11" s="149" t="s">
        <v>5</v>
      </c>
      <c r="H11" s="150" t="s">
        <v>5</v>
      </c>
      <c r="I11" s="149" t="s">
        <v>5</v>
      </c>
      <c r="J11" s="150" t="s">
        <v>5</v>
      </c>
      <c r="K11" s="149" t="s">
        <v>5</v>
      </c>
      <c r="L11" s="150" t="s">
        <v>5</v>
      </c>
      <c r="M11" s="149" t="s">
        <v>5</v>
      </c>
      <c r="N11" s="150" t="s">
        <v>5</v>
      </c>
      <c r="O11" s="149" t="s">
        <v>5</v>
      </c>
      <c r="P11" s="150" t="s">
        <v>5</v>
      </c>
      <c r="Q11" s="149" t="s">
        <v>5</v>
      </c>
      <c r="R11" s="150" t="s">
        <v>5</v>
      </c>
      <c r="S11" s="149" t="s">
        <v>5</v>
      </c>
      <c r="T11" s="150" t="s">
        <v>5</v>
      </c>
      <c r="U11" s="149" t="s">
        <v>5</v>
      </c>
      <c r="V11" s="150" t="s">
        <v>5</v>
      </c>
      <c r="W11" s="149" t="s">
        <v>5</v>
      </c>
      <c r="X11" s="150" t="s">
        <v>5</v>
      </c>
      <c r="Y11" s="149" t="s">
        <v>5</v>
      </c>
      <c r="Z11" s="150" t="s">
        <v>5</v>
      </c>
      <c r="AA11" s="149" t="s">
        <v>5</v>
      </c>
      <c r="AB11" s="150" t="s">
        <v>5</v>
      </c>
      <c r="AC11" s="149" t="s">
        <v>5</v>
      </c>
      <c r="AD11" s="150" t="s">
        <v>5</v>
      </c>
      <c r="AE11" s="149">
        <v>0</v>
      </c>
      <c r="AF11" s="150">
        <v>0</v>
      </c>
      <c r="AG11" s="149">
        <v>4</v>
      </c>
      <c r="AH11" s="150">
        <v>1</v>
      </c>
      <c r="AI11" s="149">
        <v>5</v>
      </c>
      <c r="AJ11" s="150">
        <v>1</v>
      </c>
      <c r="AK11" s="149">
        <v>6</v>
      </c>
      <c r="AL11" s="150">
        <v>1</v>
      </c>
      <c r="AM11" s="149">
        <v>6</v>
      </c>
      <c r="AN11" s="150">
        <v>1</v>
      </c>
      <c r="AO11" s="149">
        <v>6</v>
      </c>
      <c r="AP11" s="150">
        <v>1</v>
      </c>
      <c r="AQ11" s="149">
        <v>6</v>
      </c>
      <c r="AR11" s="150">
        <v>1</v>
      </c>
      <c r="AS11" s="149">
        <v>7</v>
      </c>
      <c r="AT11" s="150">
        <v>1</v>
      </c>
      <c r="AU11" s="149">
        <v>6</v>
      </c>
      <c r="AV11" s="150">
        <v>1</v>
      </c>
      <c r="AW11" s="149">
        <v>6</v>
      </c>
      <c r="AX11" s="150">
        <v>1</v>
      </c>
      <c r="AY11" s="149">
        <v>7</v>
      </c>
      <c r="AZ11" s="150">
        <v>1</v>
      </c>
      <c r="BA11" s="149">
        <v>9</v>
      </c>
      <c r="BB11" s="150">
        <v>1</v>
      </c>
      <c r="BC11" s="149">
        <v>11</v>
      </c>
      <c r="BD11" s="150">
        <v>1</v>
      </c>
      <c r="BE11" s="149">
        <v>10</v>
      </c>
      <c r="BF11" s="150">
        <v>1</v>
      </c>
      <c r="BG11" s="149">
        <v>9</v>
      </c>
      <c r="BH11" s="150">
        <v>1</v>
      </c>
    </row>
    <row r="12" spans="3:60" ht="36.75" hidden="1" customHeight="1" thickBot="1">
      <c r="C12" s="184">
        <v>2</v>
      </c>
      <c r="D12" s="147" t="s">
        <v>79</v>
      </c>
      <c r="E12" s="149" t="s">
        <v>5</v>
      </c>
      <c r="F12" s="150" t="s">
        <v>5</v>
      </c>
      <c r="G12" s="149" t="s">
        <v>5</v>
      </c>
      <c r="H12" s="150" t="s">
        <v>5</v>
      </c>
      <c r="I12" s="149" t="s">
        <v>5</v>
      </c>
      <c r="J12" s="150" t="s">
        <v>5</v>
      </c>
      <c r="K12" s="149" t="s">
        <v>5</v>
      </c>
      <c r="L12" s="150" t="s">
        <v>5</v>
      </c>
      <c r="M12" s="149" t="s">
        <v>5</v>
      </c>
      <c r="N12" s="150" t="s">
        <v>5</v>
      </c>
      <c r="O12" s="149" t="s">
        <v>5</v>
      </c>
      <c r="P12" s="150" t="s">
        <v>5</v>
      </c>
      <c r="Q12" s="149" t="s">
        <v>5</v>
      </c>
      <c r="R12" s="150" t="s">
        <v>5</v>
      </c>
      <c r="S12" s="149" t="s">
        <v>5</v>
      </c>
      <c r="T12" s="150" t="s">
        <v>5</v>
      </c>
      <c r="U12" s="149" t="s">
        <v>5</v>
      </c>
      <c r="V12" s="150" t="s">
        <v>5</v>
      </c>
      <c r="W12" s="149" t="s">
        <v>5</v>
      </c>
      <c r="X12" s="150" t="s">
        <v>5</v>
      </c>
      <c r="Y12" s="149" t="s">
        <v>5</v>
      </c>
      <c r="Z12" s="150" t="s">
        <v>5</v>
      </c>
      <c r="AA12" s="149" t="s">
        <v>5</v>
      </c>
      <c r="AB12" s="150" t="s">
        <v>5</v>
      </c>
      <c r="AC12" s="149" t="s">
        <v>5</v>
      </c>
      <c r="AD12" s="150" t="s">
        <v>5</v>
      </c>
      <c r="AE12" s="149" t="s">
        <v>5</v>
      </c>
      <c r="AF12" s="150" t="s">
        <v>5</v>
      </c>
      <c r="AG12" s="149" t="s">
        <v>5</v>
      </c>
      <c r="AH12" s="150" t="s">
        <v>5</v>
      </c>
      <c r="AI12" s="149" t="s">
        <v>5</v>
      </c>
      <c r="AJ12" s="150" t="s">
        <v>5</v>
      </c>
      <c r="AK12" s="149" t="s">
        <v>5</v>
      </c>
      <c r="AL12" s="150" t="s">
        <v>5</v>
      </c>
      <c r="AM12" s="149">
        <v>0</v>
      </c>
      <c r="AN12" s="150">
        <v>0</v>
      </c>
      <c r="AO12" s="149">
        <v>0</v>
      </c>
      <c r="AP12" s="150">
        <v>0</v>
      </c>
      <c r="AQ12" s="149">
        <v>4</v>
      </c>
      <c r="AR12" s="150">
        <v>1</v>
      </c>
      <c r="AS12" s="149">
        <v>4</v>
      </c>
      <c r="AT12" s="150">
        <v>1</v>
      </c>
      <c r="AU12" s="149">
        <v>4</v>
      </c>
      <c r="AV12" s="150">
        <v>1</v>
      </c>
      <c r="AW12" s="149">
        <v>4</v>
      </c>
      <c r="AX12" s="150">
        <v>1</v>
      </c>
      <c r="AY12" s="149">
        <v>4</v>
      </c>
      <c r="AZ12" s="150">
        <v>1</v>
      </c>
      <c r="BA12" s="149">
        <v>4</v>
      </c>
      <c r="BB12" s="150">
        <v>1</v>
      </c>
      <c r="BC12" s="149">
        <v>4</v>
      </c>
      <c r="BD12" s="150">
        <v>1</v>
      </c>
      <c r="BE12" s="149">
        <v>4</v>
      </c>
      <c r="BF12" s="150">
        <v>1</v>
      </c>
      <c r="BG12" s="149">
        <v>4</v>
      </c>
      <c r="BH12" s="150">
        <v>1</v>
      </c>
    </row>
    <row r="13" spans="3:60" ht="37" hidden="1" customHeight="1" thickBot="1">
      <c r="C13" s="184">
        <v>3</v>
      </c>
      <c r="D13" s="147" t="s">
        <v>588</v>
      </c>
      <c r="E13" s="149" t="s">
        <v>5</v>
      </c>
      <c r="F13" s="150" t="s">
        <v>5</v>
      </c>
      <c r="G13" s="149" t="s">
        <v>5</v>
      </c>
      <c r="H13" s="150" t="s">
        <v>5</v>
      </c>
      <c r="I13" s="149" t="s">
        <v>5</v>
      </c>
      <c r="J13" s="150" t="s">
        <v>5</v>
      </c>
      <c r="K13" s="149" t="s">
        <v>5</v>
      </c>
      <c r="L13" s="150" t="s">
        <v>5</v>
      </c>
      <c r="M13" s="149" t="s">
        <v>5</v>
      </c>
      <c r="N13" s="150" t="s">
        <v>5</v>
      </c>
      <c r="O13" s="149" t="s">
        <v>5</v>
      </c>
      <c r="P13" s="150" t="s">
        <v>5</v>
      </c>
      <c r="Q13" s="149" t="s">
        <v>5</v>
      </c>
      <c r="R13" s="150" t="s">
        <v>5</v>
      </c>
      <c r="S13" s="149" t="s">
        <v>5</v>
      </c>
      <c r="T13" s="150" t="s">
        <v>5</v>
      </c>
      <c r="U13" s="149" t="s">
        <v>5</v>
      </c>
      <c r="V13" s="150" t="s">
        <v>5</v>
      </c>
      <c r="W13" s="149" t="s">
        <v>5</v>
      </c>
      <c r="X13" s="150" t="s">
        <v>5</v>
      </c>
      <c r="Y13" s="149" t="s">
        <v>5</v>
      </c>
      <c r="Z13" s="150" t="s">
        <v>5</v>
      </c>
      <c r="AA13" s="149" t="s">
        <v>5</v>
      </c>
      <c r="AB13" s="150" t="s">
        <v>5</v>
      </c>
      <c r="AC13" s="149" t="s">
        <v>5</v>
      </c>
      <c r="AD13" s="150" t="s">
        <v>5</v>
      </c>
      <c r="AE13" s="149" t="s">
        <v>5</v>
      </c>
      <c r="AF13" s="150" t="s">
        <v>5</v>
      </c>
      <c r="AG13" s="149" t="s">
        <v>5</v>
      </c>
      <c r="AH13" s="150" t="s">
        <v>5</v>
      </c>
      <c r="AI13" s="149" t="s">
        <v>5</v>
      </c>
      <c r="AJ13" s="150" t="s">
        <v>5</v>
      </c>
      <c r="AK13" s="149" t="s">
        <v>5</v>
      </c>
      <c r="AL13" s="150" t="s">
        <v>5</v>
      </c>
      <c r="AM13" s="149" t="s">
        <v>5</v>
      </c>
      <c r="AN13" s="150" t="s">
        <v>5</v>
      </c>
      <c r="AO13" s="149" t="s">
        <v>5</v>
      </c>
      <c r="AP13" s="150" t="s">
        <v>5</v>
      </c>
      <c r="AQ13" s="149">
        <v>0</v>
      </c>
      <c r="AR13" s="150">
        <v>0</v>
      </c>
      <c r="AS13" s="149">
        <v>0</v>
      </c>
      <c r="AT13" s="150">
        <v>0</v>
      </c>
      <c r="AU13" s="149">
        <v>5</v>
      </c>
      <c r="AV13" s="150">
        <v>0.8</v>
      </c>
      <c r="AW13" s="149">
        <v>12</v>
      </c>
      <c r="AX13" s="150">
        <v>0.91666666666666663</v>
      </c>
      <c r="AY13" s="149">
        <v>11</v>
      </c>
      <c r="AZ13" s="150">
        <v>0.90909090909090906</v>
      </c>
      <c r="BA13" s="149">
        <v>11</v>
      </c>
      <c r="BB13" s="150">
        <v>1</v>
      </c>
      <c r="BC13" s="149">
        <v>7</v>
      </c>
      <c r="BD13" s="150">
        <v>1</v>
      </c>
      <c r="BE13" s="149">
        <v>11</v>
      </c>
      <c r="BF13" s="150">
        <v>1</v>
      </c>
      <c r="BG13" s="149">
        <v>12</v>
      </c>
      <c r="BH13" s="150">
        <v>1</v>
      </c>
    </row>
    <row r="14" spans="3:60" ht="32.25" hidden="1" customHeight="1" thickBot="1">
      <c r="C14" s="184">
        <v>4</v>
      </c>
      <c r="D14" s="147" t="s">
        <v>647</v>
      </c>
      <c r="E14" s="274" t="s">
        <v>5</v>
      </c>
      <c r="F14" s="274" t="s">
        <v>5</v>
      </c>
      <c r="G14" s="274" t="s">
        <v>5</v>
      </c>
      <c r="H14" s="274" t="s">
        <v>5</v>
      </c>
      <c r="I14" s="274" t="s">
        <v>5</v>
      </c>
      <c r="J14" s="274" t="s">
        <v>5</v>
      </c>
      <c r="K14" s="274" t="s">
        <v>5</v>
      </c>
      <c r="L14" s="274" t="s">
        <v>5</v>
      </c>
      <c r="M14" s="274" t="s">
        <v>5</v>
      </c>
      <c r="N14" s="274" t="s">
        <v>5</v>
      </c>
      <c r="O14" s="274" t="s">
        <v>5</v>
      </c>
      <c r="P14" s="274" t="s">
        <v>5</v>
      </c>
      <c r="Q14" s="274" t="s">
        <v>5</v>
      </c>
      <c r="R14" s="274" t="s">
        <v>5</v>
      </c>
      <c r="S14" s="274" t="s">
        <v>5</v>
      </c>
      <c r="T14" s="274" t="s">
        <v>5</v>
      </c>
      <c r="U14" s="274" t="s">
        <v>5</v>
      </c>
      <c r="V14" s="274" t="s">
        <v>5</v>
      </c>
      <c r="W14" s="274" t="s">
        <v>5</v>
      </c>
      <c r="X14" s="274" t="s">
        <v>5</v>
      </c>
      <c r="Y14" s="274" t="s">
        <v>5</v>
      </c>
      <c r="Z14" s="274" t="s">
        <v>5</v>
      </c>
      <c r="AA14" s="274" t="s">
        <v>5</v>
      </c>
      <c r="AB14" s="274" t="s">
        <v>5</v>
      </c>
      <c r="AC14" s="274" t="s">
        <v>5</v>
      </c>
      <c r="AD14" s="274" t="s">
        <v>5</v>
      </c>
      <c r="AE14" s="274" t="s">
        <v>5</v>
      </c>
      <c r="AF14" s="274" t="s">
        <v>5</v>
      </c>
      <c r="AG14" s="276" t="s">
        <v>5</v>
      </c>
      <c r="AH14" s="274" t="s">
        <v>5</v>
      </c>
      <c r="AI14" s="274" t="s">
        <v>5</v>
      </c>
      <c r="AJ14" s="274" t="s">
        <v>5</v>
      </c>
      <c r="AK14" s="274" t="s">
        <v>5</v>
      </c>
      <c r="AL14" s="274" t="s">
        <v>5</v>
      </c>
      <c r="AM14" s="274" t="s">
        <v>5</v>
      </c>
      <c r="AN14" s="274" t="s">
        <v>5</v>
      </c>
      <c r="AO14" s="274" t="s">
        <v>5</v>
      </c>
      <c r="AP14" s="274" t="s">
        <v>5</v>
      </c>
      <c r="AQ14" s="274" t="s">
        <v>5</v>
      </c>
      <c r="AR14" s="274" t="s">
        <v>5</v>
      </c>
      <c r="AS14" s="274" t="s">
        <v>5</v>
      </c>
      <c r="AT14" s="274" t="s">
        <v>5</v>
      </c>
      <c r="AU14" s="274" t="s">
        <v>5</v>
      </c>
      <c r="AV14" s="274" t="s">
        <v>5</v>
      </c>
      <c r="AW14" s="274" t="s">
        <v>5</v>
      </c>
      <c r="AX14" s="274" t="s">
        <v>5</v>
      </c>
      <c r="AY14" s="274" t="s">
        <v>5</v>
      </c>
      <c r="AZ14" s="274" t="s">
        <v>5</v>
      </c>
      <c r="BA14" s="274">
        <v>5</v>
      </c>
      <c r="BB14" s="274">
        <v>1</v>
      </c>
      <c r="BC14" s="274">
        <v>6</v>
      </c>
      <c r="BD14" s="274">
        <v>1</v>
      </c>
      <c r="BE14" s="274">
        <v>5</v>
      </c>
      <c r="BF14" s="274">
        <v>1</v>
      </c>
      <c r="BG14" s="149">
        <v>7</v>
      </c>
      <c r="BH14" s="150">
        <v>1</v>
      </c>
    </row>
    <row r="15" spans="3:60" ht="45" hidden="1" customHeight="1" thickBot="1">
      <c r="C15" s="184">
        <v>5</v>
      </c>
      <c r="D15" s="147" t="s">
        <v>649</v>
      </c>
      <c r="E15" s="274" t="s">
        <v>5</v>
      </c>
      <c r="F15" s="274" t="s">
        <v>5</v>
      </c>
      <c r="G15" s="274" t="s">
        <v>5</v>
      </c>
      <c r="H15" s="274" t="s">
        <v>5</v>
      </c>
      <c r="I15" s="274" t="s">
        <v>5</v>
      </c>
      <c r="J15" s="274" t="s">
        <v>5</v>
      </c>
      <c r="K15" s="274" t="s">
        <v>5</v>
      </c>
      <c r="L15" s="274" t="s">
        <v>5</v>
      </c>
      <c r="M15" s="274" t="s">
        <v>5</v>
      </c>
      <c r="N15" s="274" t="s">
        <v>5</v>
      </c>
      <c r="O15" s="274" t="s">
        <v>5</v>
      </c>
      <c r="P15" s="274" t="s">
        <v>5</v>
      </c>
      <c r="Q15" s="274" t="s">
        <v>5</v>
      </c>
      <c r="R15" s="274" t="s">
        <v>5</v>
      </c>
      <c r="S15" s="274" t="s">
        <v>5</v>
      </c>
      <c r="T15" s="274" t="s">
        <v>5</v>
      </c>
      <c r="U15" s="274" t="s">
        <v>5</v>
      </c>
      <c r="V15" s="274" t="s">
        <v>5</v>
      </c>
      <c r="W15" s="274" t="s">
        <v>5</v>
      </c>
      <c r="X15" s="274" t="s">
        <v>5</v>
      </c>
      <c r="Y15" s="274" t="s">
        <v>5</v>
      </c>
      <c r="Z15" s="274" t="s">
        <v>5</v>
      </c>
      <c r="AA15" s="274" t="s">
        <v>5</v>
      </c>
      <c r="AB15" s="274" t="s">
        <v>5</v>
      </c>
      <c r="AC15" s="274" t="s">
        <v>5</v>
      </c>
      <c r="AD15" s="274" t="s">
        <v>5</v>
      </c>
      <c r="AE15" s="274" t="s">
        <v>5</v>
      </c>
      <c r="AF15" s="274" t="s">
        <v>5</v>
      </c>
      <c r="AG15" s="276" t="s">
        <v>5</v>
      </c>
      <c r="AH15" s="274" t="s">
        <v>5</v>
      </c>
      <c r="AI15" s="274" t="s">
        <v>5</v>
      </c>
      <c r="AJ15" s="274" t="s">
        <v>5</v>
      </c>
      <c r="AK15" s="274" t="s">
        <v>5</v>
      </c>
      <c r="AL15" s="274" t="s">
        <v>5</v>
      </c>
      <c r="AM15" s="274" t="s">
        <v>5</v>
      </c>
      <c r="AN15" s="274" t="s">
        <v>5</v>
      </c>
      <c r="AO15" s="274" t="s">
        <v>5</v>
      </c>
      <c r="AP15" s="274" t="s">
        <v>5</v>
      </c>
      <c r="AQ15" s="274" t="s">
        <v>5</v>
      </c>
      <c r="AR15" s="274" t="s">
        <v>5</v>
      </c>
      <c r="AS15" s="274" t="s">
        <v>5</v>
      </c>
      <c r="AT15" s="274" t="s">
        <v>5</v>
      </c>
      <c r="AU15" s="274" t="s">
        <v>5</v>
      </c>
      <c r="AV15" s="274" t="s">
        <v>5</v>
      </c>
      <c r="AW15" s="274" t="s">
        <v>5</v>
      </c>
      <c r="AX15" s="274" t="s">
        <v>5</v>
      </c>
      <c r="AY15" s="274" t="s">
        <v>5</v>
      </c>
      <c r="AZ15" s="274" t="s">
        <v>5</v>
      </c>
      <c r="BA15" s="274">
        <v>5</v>
      </c>
      <c r="BB15" s="274">
        <v>1</v>
      </c>
      <c r="BC15" s="274">
        <v>9</v>
      </c>
      <c r="BD15" s="274">
        <v>1</v>
      </c>
      <c r="BE15" s="274">
        <v>9</v>
      </c>
      <c r="BF15" s="274">
        <v>1</v>
      </c>
      <c r="BG15" s="149">
        <v>10</v>
      </c>
      <c r="BH15" s="150">
        <v>1</v>
      </c>
    </row>
    <row r="16" spans="3:60" ht="32.5" hidden="1" customHeight="1" thickBot="1">
      <c r="C16" s="184">
        <v>6</v>
      </c>
      <c r="D16" s="147" t="s">
        <v>662</v>
      </c>
      <c r="E16" s="149" t="s">
        <v>5</v>
      </c>
      <c r="F16" s="149" t="s">
        <v>5</v>
      </c>
      <c r="G16" s="149" t="s">
        <v>5</v>
      </c>
      <c r="H16" s="149" t="s">
        <v>5</v>
      </c>
      <c r="I16" s="149" t="s">
        <v>5</v>
      </c>
      <c r="J16" s="149" t="s">
        <v>5</v>
      </c>
      <c r="K16" s="149" t="s">
        <v>5</v>
      </c>
      <c r="L16" s="149" t="s">
        <v>5</v>
      </c>
      <c r="M16" s="149" t="s">
        <v>5</v>
      </c>
      <c r="N16" s="149" t="s">
        <v>5</v>
      </c>
      <c r="O16" s="149" t="s">
        <v>5</v>
      </c>
      <c r="P16" s="149" t="s">
        <v>5</v>
      </c>
      <c r="Q16" s="149" t="s">
        <v>5</v>
      </c>
      <c r="R16" s="149" t="s">
        <v>5</v>
      </c>
      <c r="S16" s="149" t="s">
        <v>5</v>
      </c>
      <c r="T16" s="149" t="s">
        <v>5</v>
      </c>
      <c r="U16" s="149" t="s">
        <v>5</v>
      </c>
      <c r="V16" s="149" t="s">
        <v>5</v>
      </c>
      <c r="W16" s="149" t="s">
        <v>5</v>
      </c>
      <c r="X16" s="149" t="s">
        <v>5</v>
      </c>
      <c r="Y16" s="149" t="s">
        <v>5</v>
      </c>
      <c r="Z16" s="149" t="s">
        <v>5</v>
      </c>
      <c r="AA16" s="149" t="s">
        <v>5</v>
      </c>
      <c r="AB16" s="149" t="s">
        <v>5</v>
      </c>
      <c r="AC16" s="149" t="s">
        <v>5</v>
      </c>
      <c r="AD16" s="149" t="s">
        <v>5</v>
      </c>
      <c r="AE16" s="149" t="s">
        <v>5</v>
      </c>
      <c r="AF16" s="149" t="s">
        <v>5</v>
      </c>
      <c r="AG16" s="149" t="s">
        <v>5</v>
      </c>
      <c r="AH16" s="149" t="s">
        <v>5</v>
      </c>
      <c r="AI16" s="149" t="s">
        <v>5</v>
      </c>
      <c r="AJ16" s="149" t="s">
        <v>5</v>
      </c>
      <c r="AK16" s="149" t="s">
        <v>5</v>
      </c>
      <c r="AL16" s="149" t="s">
        <v>5</v>
      </c>
      <c r="AM16" s="149" t="s">
        <v>5</v>
      </c>
      <c r="AN16" s="149" t="s">
        <v>5</v>
      </c>
      <c r="AO16" s="149" t="s">
        <v>5</v>
      </c>
      <c r="AP16" s="149" t="s">
        <v>5</v>
      </c>
      <c r="AQ16" s="149" t="s">
        <v>5</v>
      </c>
      <c r="AR16" s="149" t="s">
        <v>5</v>
      </c>
      <c r="AS16" s="149" t="s">
        <v>5</v>
      </c>
      <c r="AT16" s="149" t="s">
        <v>5</v>
      </c>
      <c r="AU16" s="149" t="s">
        <v>5</v>
      </c>
      <c r="AV16" s="149" t="s">
        <v>5</v>
      </c>
      <c r="AW16" s="149" t="s">
        <v>5</v>
      </c>
      <c r="AX16" s="149" t="s">
        <v>5</v>
      </c>
      <c r="AY16" s="149" t="s">
        <v>5</v>
      </c>
      <c r="AZ16" s="149" t="s">
        <v>5</v>
      </c>
      <c r="BA16" s="149" t="s">
        <v>5</v>
      </c>
      <c r="BB16" s="149" t="s">
        <v>5</v>
      </c>
      <c r="BC16" s="149">
        <v>4</v>
      </c>
      <c r="BD16" s="149">
        <v>1</v>
      </c>
      <c r="BE16" s="149">
        <v>4</v>
      </c>
      <c r="BF16" s="149">
        <v>1</v>
      </c>
      <c r="BG16" s="149">
        <v>4</v>
      </c>
      <c r="BH16" s="150">
        <v>1</v>
      </c>
    </row>
    <row r="17" spans="3:60" ht="45" hidden="1" customHeight="1" thickBot="1">
      <c r="C17" s="184">
        <v>7</v>
      </c>
      <c r="D17" s="147" t="s">
        <v>691</v>
      </c>
      <c r="E17" s="274" t="s">
        <v>5</v>
      </c>
      <c r="F17" s="274" t="s">
        <v>5</v>
      </c>
      <c r="G17" s="274" t="s">
        <v>5</v>
      </c>
      <c r="H17" s="274" t="s">
        <v>5</v>
      </c>
      <c r="I17" s="274" t="s">
        <v>5</v>
      </c>
      <c r="J17" s="274" t="s">
        <v>5</v>
      </c>
      <c r="K17" s="274" t="s">
        <v>5</v>
      </c>
      <c r="L17" s="274" t="s">
        <v>5</v>
      </c>
      <c r="M17" s="274" t="s">
        <v>5</v>
      </c>
      <c r="N17" s="274" t="s">
        <v>5</v>
      </c>
      <c r="O17" s="274" t="s">
        <v>5</v>
      </c>
      <c r="P17" s="274" t="s">
        <v>5</v>
      </c>
      <c r="Q17" s="274" t="s">
        <v>5</v>
      </c>
      <c r="R17" s="274" t="s">
        <v>5</v>
      </c>
      <c r="S17" s="274" t="s">
        <v>5</v>
      </c>
      <c r="T17" s="274" t="s">
        <v>5</v>
      </c>
      <c r="U17" s="274" t="s">
        <v>5</v>
      </c>
      <c r="V17" s="274" t="s">
        <v>5</v>
      </c>
      <c r="W17" s="274" t="s">
        <v>5</v>
      </c>
      <c r="X17" s="274" t="s">
        <v>5</v>
      </c>
      <c r="Y17" s="274" t="s">
        <v>5</v>
      </c>
      <c r="Z17" s="274" t="s">
        <v>5</v>
      </c>
      <c r="AA17" s="274" t="s">
        <v>5</v>
      </c>
      <c r="AB17" s="274" t="s">
        <v>5</v>
      </c>
      <c r="AC17" s="274" t="s">
        <v>5</v>
      </c>
      <c r="AD17" s="274" t="s">
        <v>5</v>
      </c>
      <c r="AE17" s="274" t="s">
        <v>5</v>
      </c>
      <c r="AF17" s="274" t="s">
        <v>5</v>
      </c>
      <c r="AG17" s="274" t="s">
        <v>5</v>
      </c>
      <c r="AH17" s="274" t="s">
        <v>5</v>
      </c>
      <c r="AI17" s="274" t="s">
        <v>5</v>
      </c>
      <c r="AJ17" s="274" t="s">
        <v>5</v>
      </c>
      <c r="AK17" s="274" t="s">
        <v>5</v>
      </c>
      <c r="AL17" s="274" t="s">
        <v>5</v>
      </c>
      <c r="AM17" s="274" t="s">
        <v>5</v>
      </c>
      <c r="AN17" s="274" t="s">
        <v>5</v>
      </c>
      <c r="AO17" s="274" t="s">
        <v>5</v>
      </c>
      <c r="AP17" s="274" t="s">
        <v>5</v>
      </c>
      <c r="AQ17" s="274" t="s">
        <v>5</v>
      </c>
      <c r="AR17" s="274" t="s">
        <v>5</v>
      </c>
      <c r="AS17" s="274" t="s">
        <v>5</v>
      </c>
      <c r="AT17" s="274" t="s">
        <v>5</v>
      </c>
      <c r="AU17" s="274" t="s">
        <v>5</v>
      </c>
      <c r="AV17" s="274" t="s">
        <v>5</v>
      </c>
      <c r="AW17" s="274" t="s">
        <v>5</v>
      </c>
      <c r="AX17" s="274" t="s">
        <v>5</v>
      </c>
      <c r="AY17" s="274" t="s">
        <v>5</v>
      </c>
      <c r="AZ17" s="274" t="s">
        <v>5</v>
      </c>
      <c r="BA17" s="274" t="s">
        <v>5</v>
      </c>
      <c r="BB17" s="274" t="s">
        <v>5</v>
      </c>
      <c r="BC17" s="274" t="s">
        <v>5</v>
      </c>
      <c r="BD17" s="274" t="s">
        <v>5</v>
      </c>
      <c r="BE17" s="274">
        <v>3</v>
      </c>
      <c r="BF17" s="274">
        <v>0.66666666666666663</v>
      </c>
      <c r="BG17" s="149">
        <v>1</v>
      </c>
      <c r="BH17" s="150">
        <v>1</v>
      </c>
    </row>
    <row r="18" spans="3:60" ht="45" hidden="1" customHeight="1" thickBot="1">
      <c r="C18" s="184">
        <v>8</v>
      </c>
      <c r="D18" s="147" t="s">
        <v>663</v>
      </c>
      <c r="E18" s="149" t="s">
        <v>5</v>
      </c>
      <c r="F18" s="149" t="s">
        <v>5</v>
      </c>
      <c r="G18" s="149" t="s">
        <v>5</v>
      </c>
      <c r="H18" s="149" t="s">
        <v>5</v>
      </c>
      <c r="I18" s="149" t="s">
        <v>5</v>
      </c>
      <c r="J18" s="149" t="s">
        <v>5</v>
      </c>
      <c r="K18" s="149" t="s">
        <v>5</v>
      </c>
      <c r="L18" s="149" t="s">
        <v>5</v>
      </c>
      <c r="M18" s="149" t="s">
        <v>5</v>
      </c>
      <c r="N18" s="149" t="s">
        <v>5</v>
      </c>
      <c r="O18" s="149" t="s">
        <v>5</v>
      </c>
      <c r="P18" s="149" t="s">
        <v>5</v>
      </c>
      <c r="Q18" s="149" t="s">
        <v>5</v>
      </c>
      <c r="R18" s="149" t="s">
        <v>5</v>
      </c>
      <c r="S18" s="149" t="s">
        <v>5</v>
      </c>
      <c r="T18" s="149" t="s">
        <v>5</v>
      </c>
      <c r="U18" s="149" t="s">
        <v>5</v>
      </c>
      <c r="V18" s="149" t="s">
        <v>5</v>
      </c>
      <c r="W18" s="149" t="s">
        <v>5</v>
      </c>
      <c r="X18" s="149" t="s">
        <v>5</v>
      </c>
      <c r="Y18" s="149" t="s">
        <v>5</v>
      </c>
      <c r="Z18" s="149" t="s">
        <v>5</v>
      </c>
      <c r="AA18" s="149" t="s">
        <v>5</v>
      </c>
      <c r="AB18" s="149" t="s">
        <v>5</v>
      </c>
      <c r="AC18" s="149" t="s">
        <v>5</v>
      </c>
      <c r="AD18" s="149" t="s">
        <v>5</v>
      </c>
      <c r="AE18" s="149" t="s">
        <v>5</v>
      </c>
      <c r="AF18" s="149" t="s">
        <v>5</v>
      </c>
      <c r="AG18" s="149" t="s">
        <v>5</v>
      </c>
      <c r="AH18" s="149" t="s">
        <v>5</v>
      </c>
      <c r="AI18" s="149" t="s">
        <v>5</v>
      </c>
      <c r="AJ18" s="149" t="s">
        <v>5</v>
      </c>
      <c r="AK18" s="149" t="s">
        <v>5</v>
      </c>
      <c r="AL18" s="149" t="s">
        <v>5</v>
      </c>
      <c r="AM18" s="149" t="s">
        <v>5</v>
      </c>
      <c r="AN18" s="149" t="s">
        <v>5</v>
      </c>
      <c r="AO18" s="149" t="s">
        <v>5</v>
      </c>
      <c r="AP18" s="149" t="s">
        <v>5</v>
      </c>
      <c r="AQ18" s="149" t="s">
        <v>5</v>
      </c>
      <c r="AR18" s="149" t="s">
        <v>5</v>
      </c>
      <c r="AS18" s="149" t="s">
        <v>5</v>
      </c>
      <c r="AT18" s="149" t="s">
        <v>5</v>
      </c>
      <c r="AU18" s="149" t="s">
        <v>5</v>
      </c>
      <c r="AV18" s="149" t="s">
        <v>5</v>
      </c>
      <c r="AW18" s="149" t="s">
        <v>5</v>
      </c>
      <c r="AX18" s="149" t="s">
        <v>5</v>
      </c>
      <c r="AY18" s="149" t="s">
        <v>5</v>
      </c>
      <c r="AZ18" s="149" t="s">
        <v>5</v>
      </c>
      <c r="BA18" s="149" t="s">
        <v>5</v>
      </c>
      <c r="BB18" s="149" t="s">
        <v>5</v>
      </c>
      <c r="BC18" s="149">
        <v>4</v>
      </c>
      <c r="BD18" s="149">
        <v>0.75</v>
      </c>
      <c r="BE18" s="149">
        <v>0</v>
      </c>
      <c r="BF18" s="149">
        <v>0</v>
      </c>
      <c r="BG18" s="149">
        <v>3</v>
      </c>
      <c r="BH18" s="150">
        <v>1</v>
      </c>
    </row>
    <row r="19" spans="3:60" ht="45" hidden="1" customHeight="1" thickBot="1">
      <c r="C19" s="184">
        <v>9</v>
      </c>
      <c r="D19" s="147" t="s">
        <v>720</v>
      </c>
      <c r="E19" s="150" t="s">
        <v>5</v>
      </c>
      <c r="F19" s="150" t="s">
        <v>5</v>
      </c>
      <c r="G19" s="150" t="s">
        <v>5</v>
      </c>
      <c r="H19" s="150" t="s">
        <v>5</v>
      </c>
      <c r="I19" s="150" t="s">
        <v>5</v>
      </c>
      <c r="J19" s="150" t="s">
        <v>5</v>
      </c>
      <c r="K19" s="150" t="s">
        <v>5</v>
      </c>
      <c r="L19" s="150" t="s">
        <v>5</v>
      </c>
      <c r="M19" s="150" t="s">
        <v>5</v>
      </c>
      <c r="N19" s="150" t="s">
        <v>5</v>
      </c>
      <c r="O19" s="150" t="s">
        <v>5</v>
      </c>
      <c r="P19" s="150" t="s">
        <v>5</v>
      </c>
      <c r="Q19" s="150" t="s">
        <v>5</v>
      </c>
      <c r="R19" s="150" t="s">
        <v>5</v>
      </c>
      <c r="S19" s="150" t="s">
        <v>5</v>
      </c>
      <c r="T19" s="150" t="s">
        <v>5</v>
      </c>
      <c r="U19" s="150" t="s">
        <v>5</v>
      </c>
      <c r="V19" s="150" t="s">
        <v>5</v>
      </c>
      <c r="W19" s="150" t="s">
        <v>5</v>
      </c>
      <c r="X19" s="150" t="s">
        <v>5</v>
      </c>
      <c r="Y19" s="150" t="s">
        <v>5</v>
      </c>
      <c r="Z19" s="150" t="s">
        <v>5</v>
      </c>
      <c r="AA19" s="150" t="s">
        <v>5</v>
      </c>
      <c r="AB19" s="150" t="s">
        <v>5</v>
      </c>
      <c r="AC19" s="150" t="s">
        <v>5</v>
      </c>
      <c r="AD19" s="150" t="s">
        <v>5</v>
      </c>
      <c r="AE19" s="150" t="s">
        <v>5</v>
      </c>
      <c r="AF19" s="150" t="s">
        <v>5</v>
      </c>
      <c r="AG19" s="150" t="s">
        <v>5</v>
      </c>
      <c r="AH19" s="150" t="s">
        <v>5</v>
      </c>
      <c r="AI19" s="150" t="s">
        <v>5</v>
      </c>
      <c r="AJ19" s="150" t="s">
        <v>5</v>
      </c>
      <c r="AK19" s="150" t="s">
        <v>5</v>
      </c>
      <c r="AL19" s="150" t="s">
        <v>5</v>
      </c>
      <c r="AM19" s="150" t="s">
        <v>5</v>
      </c>
      <c r="AN19" s="150" t="s">
        <v>5</v>
      </c>
      <c r="AO19" s="150" t="s">
        <v>5</v>
      </c>
      <c r="AP19" s="150" t="s">
        <v>5</v>
      </c>
      <c r="AQ19" s="150" t="s">
        <v>5</v>
      </c>
      <c r="AR19" s="150" t="s">
        <v>5</v>
      </c>
      <c r="AS19" s="150" t="s">
        <v>5</v>
      </c>
      <c r="AT19" s="150" t="s">
        <v>5</v>
      </c>
      <c r="AU19" s="150" t="s">
        <v>5</v>
      </c>
      <c r="AV19" s="150" t="s">
        <v>5</v>
      </c>
      <c r="AW19" s="150" t="s">
        <v>5</v>
      </c>
      <c r="AX19" s="150" t="s">
        <v>5</v>
      </c>
      <c r="AY19" s="150" t="s">
        <v>5</v>
      </c>
      <c r="AZ19" s="150" t="s">
        <v>5</v>
      </c>
      <c r="BA19" s="150" t="s">
        <v>5</v>
      </c>
      <c r="BB19" s="150" t="s">
        <v>5</v>
      </c>
      <c r="BC19" s="150" t="s">
        <v>5</v>
      </c>
      <c r="BD19" s="150" t="s">
        <v>5</v>
      </c>
      <c r="BE19" s="150" t="s">
        <v>5</v>
      </c>
      <c r="BF19" s="150" t="s">
        <v>5</v>
      </c>
      <c r="BG19" s="275">
        <v>2</v>
      </c>
      <c r="BH19" s="274">
        <v>1</v>
      </c>
    </row>
    <row r="20" spans="3:60" ht="45" hidden="1" customHeight="1" thickBot="1">
      <c r="C20" s="184">
        <v>10</v>
      </c>
      <c r="D20" s="147" t="s">
        <v>722</v>
      </c>
      <c r="E20" s="150" t="s">
        <v>5</v>
      </c>
      <c r="F20" s="150" t="s">
        <v>5</v>
      </c>
      <c r="G20" s="150" t="s">
        <v>5</v>
      </c>
      <c r="H20" s="150" t="s">
        <v>5</v>
      </c>
      <c r="I20" s="150" t="s">
        <v>5</v>
      </c>
      <c r="J20" s="150" t="s">
        <v>5</v>
      </c>
      <c r="K20" s="150" t="s">
        <v>5</v>
      </c>
      <c r="L20" s="150" t="s">
        <v>5</v>
      </c>
      <c r="M20" s="150" t="s">
        <v>5</v>
      </c>
      <c r="N20" s="150" t="s">
        <v>5</v>
      </c>
      <c r="O20" s="150" t="s">
        <v>5</v>
      </c>
      <c r="P20" s="150" t="s">
        <v>5</v>
      </c>
      <c r="Q20" s="150" t="s">
        <v>5</v>
      </c>
      <c r="R20" s="150" t="s">
        <v>5</v>
      </c>
      <c r="S20" s="150" t="s">
        <v>5</v>
      </c>
      <c r="T20" s="150" t="s">
        <v>5</v>
      </c>
      <c r="U20" s="150" t="s">
        <v>5</v>
      </c>
      <c r="V20" s="150" t="s">
        <v>5</v>
      </c>
      <c r="W20" s="150" t="s">
        <v>5</v>
      </c>
      <c r="X20" s="150" t="s">
        <v>5</v>
      </c>
      <c r="Y20" s="150" t="s">
        <v>5</v>
      </c>
      <c r="Z20" s="150" t="s">
        <v>5</v>
      </c>
      <c r="AA20" s="150" t="s">
        <v>5</v>
      </c>
      <c r="AB20" s="150" t="s">
        <v>5</v>
      </c>
      <c r="AC20" s="150" t="s">
        <v>5</v>
      </c>
      <c r="AD20" s="150" t="s">
        <v>5</v>
      </c>
      <c r="AE20" s="150" t="s">
        <v>5</v>
      </c>
      <c r="AF20" s="150" t="s">
        <v>5</v>
      </c>
      <c r="AG20" s="150" t="s">
        <v>5</v>
      </c>
      <c r="AH20" s="150" t="s">
        <v>5</v>
      </c>
      <c r="AI20" s="150" t="s">
        <v>5</v>
      </c>
      <c r="AJ20" s="150" t="s">
        <v>5</v>
      </c>
      <c r="AK20" s="150" t="s">
        <v>5</v>
      </c>
      <c r="AL20" s="150" t="s">
        <v>5</v>
      </c>
      <c r="AM20" s="150" t="s">
        <v>5</v>
      </c>
      <c r="AN20" s="150" t="s">
        <v>5</v>
      </c>
      <c r="AO20" s="150" t="s">
        <v>5</v>
      </c>
      <c r="AP20" s="150" t="s">
        <v>5</v>
      </c>
      <c r="AQ20" s="150" t="s">
        <v>5</v>
      </c>
      <c r="AR20" s="150" t="s">
        <v>5</v>
      </c>
      <c r="AS20" s="150" t="s">
        <v>5</v>
      </c>
      <c r="AT20" s="150" t="s">
        <v>5</v>
      </c>
      <c r="AU20" s="150" t="s">
        <v>5</v>
      </c>
      <c r="AV20" s="150" t="s">
        <v>5</v>
      </c>
      <c r="AW20" s="150" t="s">
        <v>5</v>
      </c>
      <c r="AX20" s="150" t="s">
        <v>5</v>
      </c>
      <c r="AY20" s="150" t="s">
        <v>5</v>
      </c>
      <c r="AZ20" s="150" t="s">
        <v>5</v>
      </c>
      <c r="BA20" s="150" t="s">
        <v>5</v>
      </c>
      <c r="BB20" s="150" t="s">
        <v>5</v>
      </c>
      <c r="BC20" s="150" t="s">
        <v>5</v>
      </c>
      <c r="BD20" s="150" t="s">
        <v>5</v>
      </c>
      <c r="BE20" s="150" t="s">
        <v>5</v>
      </c>
      <c r="BF20" s="150" t="s">
        <v>5</v>
      </c>
      <c r="BG20" s="275">
        <v>1</v>
      </c>
      <c r="BH20" s="274">
        <v>1</v>
      </c>
    </row>
    <row r="21" spans="3:60" ht="45" hidden="1" customHeight="1" thickBot="1">
      <c r="C21" s="184">
        <v>11</v>
      </c>
      <c r="D21" s="147" t="s">
        <v>723</v>
      </c>
      <c r="E21" s="150" t="s">
        <v>5</v>
      </c>
      <c r="F21" s="150" t="s">
        <v>5</v>
      </c>
      <c r="G21" s="150" t="s">
        <v>5</v>
      </c>
      <c r="H21" s="150" t="s">
        <v>5</v>
      </c>
      <c r="I21" s="150" t="s">
        <v>5</v>
      </c>
      <c r="J21" s="150" t="s">
        <v>5</v>
      </c>
      <c r="K21" s="150" t="s">
        <v>5</v>
      </c>
      <c r="L21" s="150" t="s">
        <v>5</v>
      </c>
      <c r="M21" s="150" t="s">
        <v>5</v>
      </c>
      <c r="N21" s="150" t="s">
        <v>5</v>
      </c>
      <c r="O21" s="150" t="s">
        <v>5</v>
      </c>
      <c r="P21" s="150" t="s">
        <v>5</v>
      </c>
      <c r="Q21" s="150" t="s">
        <v>5</v>
      </c>
      <c r="R21" s="150" t="s">
        <v>5</v>
      </c>
      <c r="S21" s="150" t="s">
        <v>5</v>
      </c>
      <c r="T21" s="150" t="s">
        <v>5</v>
      </c>
      <c r="U21" s="150" t="s">
        <v>5</v>
      </c>
      <c r="V21" s="150" t="s">
        <v>5</v>
      </c>
      <c r="W21" s="150" t="s">
        <v>5</v>
      </c>
      <c r="X21" s="150" t="s">
        <v>5</v>
      </c>
      <c r="Y21" s="150" t="s">
        <v>5</v>
      </c>
      <c r="Z21" s="150" t="s">
        <v>5</v>
      </c>
      <c r="AA21" s="150" t="s">
        <v>5</v>
      </c>
      <c r="AB21" s="150" t="s">
        <v>5</v>
      </c>
      <c r="AC21" s="150" t="s">
        <v>5</v>
      </c>
      <c r="AD21" s="150" t="s">
        <v>5</v>
      </c>
      <c r="AE21" s="150" t="s">
        <v>5</v>
      </c>
      <c r="AF21" s="150" t="s">
        <v>5</v>
      </c>
      <c r="AG21" s="150" t="s">
        <v>5</v>
      </c>
      <c r="AH21" s="150" t="s">
        <v>5</v>
      </c>
      <c r="AI21" s="150" t="s">
        <v>5</v>
      </c>
      <c r="AJ21" s="150" t="s">
        <v>5</v>
      </c>
      <c r="AK21" s="150" t="s">
        <v>5</v>
      </c>
      <c r="AL21" s="150" t="s">
        <v>5</v>
      </c>
      <c r="AM21" s="150" t="s">
        <v>5</v>
      </c>
      <c r="AN21" s="150" t="s">
        <v>5</v>
      </c>
      <c r="AO21" s="150" t="s">
        <v>5</v>
      </c>
      <c r="AP21" s="150" t="s">
        <v>5</v>
      </c>
      <c r="AQ21" s="150" t="s">
        <v>5</v>
      </c>
      <c r="AR21" s="150" t="s">
        <v>5</v>
      </c>
      <c r="AS21" s="150" t="s">
        <v>5</v>
      </c>
      <c r="AT21" s="150" t="s">
        <v>5</v>
      </c>
      <c r="AU21" s="150" t="s">
        <v>5</v>
      </c>
      <c r="AV21" s="150" t="s">
        <v>5</v>
      </c>
      <c r="AW21" s="150" t="s">
        <v>5</v>
      </c>
      <c r="AX21" s="150" t="s">
        <v>5</v>
      </c>
      <c r="AY21" s="150" t="s">
        <v>5</v>
      </c>
      <c r="AZ21" s="150" t="s">
        <v>5</v>
      </c>
      <c r="BA21" s="150" t="s">
        <v>5</v>
      </c>
      <c r="BB21" s="150" t="s">
        <v>5</v>
      </c>
      <c r="BC21" s="150" t="s">
        <v>5</v>
      </c>
      <c r="BD21" s="150" t="s">
        <v>5</v>
      </c>
      <c r="BE21" s="150" t="s">
        <v>5</v>
      </c>
      <c r="BF21" s="150" t="s">
        <v>5</v>
      </c>
      <c r="BG21" s="275">
        <v>4</v>
      </c>
      <c r="BH21" s="274">
        <v>1</v>
      </c>
    </row>
    <row r="22" spans="3:60" ht="45" hidden="1" customHeight="1" thickBot="1">
      <c r="C22" s="184">
        <v>12</v>
      </c>
      <c r="D22" s="147" t="s">
        <v>80</v>
      </c>
      <c r="E22" s="149">
        <v>105</v>
      </c>
      <c r="F22" s="150">
        <v>0.92</v>
      </c>
      <c r="G22" s="149">
        <v>107</v>
      </c>
      <c r="H22" s="150">
        <v>0.93</v>
      </c>
      <c r="I22" s="149">
        <v>108</v>
      </c>
      <c r="J22" s="150">
        <v>0.94</v>
      </c>
      <c r="K22" s="149">
        <v>108</v>
      </c>
      <c r="L22" s="150">
        <v>0.94</v>
      </c>
      <c r="M22" s="149">
        <v>111</v>
      </c>
      <c r="N22" s="150">
        <v>0.93693693693693691</v>
      </c>
      <c r="O22" s="149">
        <v>114</v>
      </c>
      <c r="P22" s="150">
        <v>0.94</v>
      </c>
      <c r="Q22" s="149">
        <v>114</v>
      </c>
      <c r="R22" s="150">
        <v>0.93</v>
      </c>
      <c r="S22" s="149">
        <v>117</v>
      </c>
      <c r="T22" s="150">
        <v>0.93</v>
      </c>
      <c r="U22" s="149">
        <v>123</v>
      </c>
      <c r="V22" s="150">
        <v>0.94</v>
      </c>
      <c r="W22" s="149">
        <v>126</v>
      </c>
      <c r="X22" s="150">
        <v>0.96031746031746035</v>
      </c>
      <c r="Y22" s="149">
        <v>127</v>
      </c>
      <c r="Z22" s="150">
        <v>0.96062992125984248</v>
      </c>
      <c r="AA22" s="149">
        <v>131</v>
      </c>
      <c r="AB22" s="150">
        <v>0.96183206106870234</v>
      </c>
      <c r="AC22" s="149">
        <v>135</v>
      </c>
      <c r="AD22" s="150">
        <v>0.9555555555555556</v>
      </c>
      <c r="AE22" s="149">
        <v>144</v>
      </c>
      <c r="AF22" s="150">
        <v>0.95138888888888884</v>
      </c>
      <c r="AG22" s="149">
        <v>147</v>
      </c>
      <c r="AH22" s="150">
        <v>0.94557823129251706</v>
      </c>
      <c r="AI22" s="149">
        <v>149</v>
      </c>
      <c r="AJ22" s="150">
        <v>0.95</v>
      </c>
      <c r="AK22" s="149">
        <v>150</v>
      </c>
      <c r="AL22" s="150">
        <v>0.94666666666666666</v>
      </c>
      <c r="AM22" s="149">
        <v>159</v>
      </c>
      <c r="AN22" s="150">
        <v>0.94968553459119498</v>
      </c>
      <c r="AO22" s="149">
        <v>157</v>
      </c>
      <c r="AP22" s="150">
        <v>0.94904458598726116</v>
      </c>
      <c r="AQ22" s="149">
        <v>155</v>
      </c>
      <c r="AR22" s="150">
        <v>0.94838709677419353</v>
      </c>
      <c r="AS22" s="149">
        <v>162</v>
      </c>
      <c r="AT22" s="150">
        <v>0.94444444444444442</v>
      </c>
      <c r="AU22" s="149">
        <v>169</v>
      </c>
      <c r="AV22" s="150">
        <v>0.95</v>
      </c>
      <c r="AW22" s="149">
        <v>168</v>
      </c>
      <c r="AX22" s="150">
        <v>0.95833333333333337</v>
      </c>
      <c r="AY22" s="149">
        <v>173</v>
      </c>
      <c r="AZ22" s="150">
        <v>0.95375722543352603</v>
      </c>
      <c r="BA22" s="149">
        <v>171</v>
      </c>
      <c r="BB22" s="150">
        <v>0.94736842105263153</v>
      </c>
      <c r="BC22" s="149">
        <v>186</v>
      </c>
      <c r="BD22" s="150">
        <v>0.95161290322580649</v>
      </c>
      <c r="BE22" s="149">
        <v>200</v>
      </c>
      <c r="BF22" s="150">
        <v>0.90500000000000003</v>
      </c>
      <c r="BG22" s="149">
        <v>183</v>
      </c>
      <c r="BH22" s="150">
        <v>0.94535519125683065</v>
      </c>
    </row>
    <row r="23" spans="3:60" ht="45" hidden="1" customHeight="1" thickBot="1">
      <c r="C23" s="184">
        <v>13</v>
      </c>
      <c r="D23" s="147" t="s">
        <v>503</v>
      </c>
      <c r="E23" s="149" t="s">
        <v>5</v>
      </c>
      <c r="F23" s="150" t="s">
        <v>5</v>
      </c>
      <c r="G23" s="149" t="s">
        <v>5</v>
      </c>
      <c r="H23" s="150" t="s">
        <v>5</v>
      </c>
      <c r="I23" s="149" t="s">
        <v>5</v>
      </c>
      <c r="J23" s="150" t="s">
        <v>5</v>
      </c>
      <c r="K23" s="149" t="s">
        <v>5</v>
      </c>
      <c r="L23" s="150" t="s">
        <v>5</v>
      </c>
      <c r="M23" s="149" t="s">
        <v>5</v>
      </c>
      <c r="N23" s="150" t="s">
        <v>5</v>
      </c>
      <c r="O23" s="149" t="s">
        <v>5</v>
      </c>
      <c r="P23" s="150" t="s">
        <v>5</v>
      </c>
      <c r="Q23" s="149" t="s">
        <v>5</v>
      </c>
      <c r="R23" s="150" t="s">
        <v>5</v>
      </c>
      <c r="S23" s="149" t="s">
        <v>5</v>
      </c>
      <c r="T23" s="150" t="s">
        <v>5</v>
      </c>
      <c r="U23" s="149" t="s">
        <v>5</v>
      </c>
      <c r="V23" s="150" t="s">
        <v>5</v>
      </c>
      <c r="W23" s="149" t="s">
        <v>5</v>
      </c>
      <c r="X23" s="150" t="s">
        <v>5</v>
      </c>
      <c r="Y23" s="149" t="s">
        <v>5</v>
      </c>
      <c r="Z23" s="150" t="s">
        <v>5</v>
      </c>
      <c r="AA23" s="149" t="s">
        <v>5</v>
      </c>
      <c r="AB23" s="150" t="s">
        <v>5</v>
      </c>
      <c r="AC23" s="149" t="s">
        <v>5</v>
      </c>
      <c r="AD23" s="150" t="s">
        <v>5</v>
      </c>
      <c r="AE23" s="149" t="s">
        <v>5</v>
      </c>
      <c r="AF23" s="150" t="s">
        <v>5</v>
      </c>
      <c r="AG23" s="149" t="s">
        <v>5</v>
      </c>
      <c r="AH23" s="150" t="s">
        <v>5</v>
      </c>
      <c r="AI23" s="149" t="s">
        <v>5</v>
      </c>
      <c r="AJ23" s="150" t="s">
        <v>5</v>
      </c>
      <c r="AK23" s="149" t="s">
        <v>5</v>
      </c>
      <c r="AL23" s="150" t="s">
        <v>5</v>
      </c>
      <c r="AM23" s="149" t="s">
        <v>5</v>
      </c>
      <c r="AN23" s="150" t="s">
        <v>5</v>
      </c>
      <c r="AO23" s="149" t="s">
        <v>5</v>
      </c>
      <c r="AP23" s="150" t="s">
        <v>5</v>
      </c>
      <c r="AQ23" s="149" t="s">
        <v>5</v>
      </c>
      <c r="AR23" s="150" t="s">
        <v>5</v>
      </c>
      <c r="AS23" s="149">
        <v>6</v>
      </c>
      <c r="AT23" s="150">
        <v>0.83333333333333337</v>
      </c>
      <c r="AU23" s="149">
        <v>13</v>
      </c>
      <c r="AV23" s="150">
        <v>0.92</v>
      </c>
      <c r="AW23" s="149">
        <v>19</v>
      </c>
      <c r="AX23" s="150">
        <v>0.89473684210526316</v>
      </c>
      <c r="AY23" s="149">
        <v>23</v>
      </c>
      <c r="AZ23" s="150">
        <v>0.86956521739130432</v>
      </c>
      <c r="BA23" s="149">
        <v>24</v>
      </c>
      <c r="BB23" s="150">
        <v>0.875</v>
      </c>
      <c r="BC23" s="149">
        <v>24</v>
      </c>
      <c r="BD23" s="150">
        <v>0.91666666666666663</v>
      </c>
      <c r="BE23" s="149">
        <v>19</v>
      </c>
      <c r="BF23" s="150">
        <v>0.94736842105263153</v>
      </c>
      <c r="BG23" s="149">
        <v>18</v>
      </c>
      <c r="BH23" s="150">
        <v>0.94444444444444442</v>
      </c>
    </row>
    <row r="24" spans="3:60" ht="16" hidden="1" thickBot="1">
      <c r="C24" s="184">
        <v>14</v>
      </c>
      <c r="D24" s="147" t="s">
        <v>82</v>
      </c>
      <c r="E24" s="149" t="s">
        <v>5</v>
      </c>
      <c r="F24" s="150" t="s">
        <v>5</v>
      </c>
      <c r="G24" s="149" t="s">
        <v>5</v>
      </c>
      <c r="H24" s="150" t="s">
        <v>5</v>
      </c>
      <c r="I24" s="149" t="s">
        <v>5</v>
      </c>
      <c r="J24" s="150" t="s">
        <v>5</v>
      </c>
      <c r="K24" s="149" t="s">
        <v>5</v>
      </c>
      <c r="L24" s="150" t="s">
        <v>5</v>
      </c>
      <c r="M24" s="149" t="s">
        <v>5</v>
      </c>
      <c r="N24" s="150" t="s">
        <v>5</v>
      </c>
      <c r="O24" s="149" t="s">
        <v>5</v>
      </c>
      <c r="P24" s="150" t="s">
        <v>5</v>
      </c>
      <c r="Q24" s="149" t="s">
        <v>5</v>
      </c>
      <c r="R24" s="150" t="s">
        <v>5</v>
      </c>
      <c r="S24" s="149" t="s">
        <v>5</v>
      </c>
      <c r="T24" s="150" t="s">
        <v>5</v>
      </c>
      <c r="U24" s="149" t="s">
        <v>5</v>
      </c>
      <c r="V24" s="150" t="s">
        <v>5</v>
      </c>
      <c r="W24" s="149" t="s">
        <v>5</v>
      </c>
      <c r="X24" s="150" t="s">
        <v>5</v>
      </c>
      <c r="Y24" s="149" t="s">
        <v>5</v>
      </c>
      <c r="Z24" s="150" t="s">
        <v>5</v>
      </c>
      <c r="AA24" s="149" t="s">
        <v>5</v>
      </c>
      <c r="AB24" s="150" t="s">
        <v>5</v>
      </c>
      <c r="AC24" s="149" t="s">
        <v>5</v>
      </c>
      <c r="AD24" s="150" t="s">
        <v>5</v>
      </c>
      <c r="AE24" s="149" t="s">
        <v>5</v>
      </c>
      <c r="AF24" s="150" t="s">
        <v>5</v>
      </c>
      <c r="AG24" s="149" t="s">
        <v>5</v>
      </c>
      <c r="AH24" s="150" t="s">
        <v>5</v>
      </c>
      <c r="AI24" s="149" t="s">
        <v>5</v>
      </c>
      <c r="AJ24" s="150" t="s">
        <v>5</v>
      </c>
      <c r="AK24" s="149" t="s">
        <v>5</v>
      </c>
      <c r="AL24" s="150" t="s">
        <v>5</v>
      </c>
      <c r="AM24" s="149" t="s">
        <v>5</v>
      </c>
      <c r="AN24" s="150" t="s">
        <v>5</v>
      </c>
      <c r="AO24" s="149">
        <v>12</v>
      </c>
      <c r="AP24" s="150">
        <v>0.91666666666666663</v>
      </c>
      <c r="AQ24" s="149">
        <v>15</v>
      </c>
      <c r="AR24" s="150">
        <v>0.93333333333333335</v>
      </c>
      <c r="AS24" s="149">
        <v>14</v>
      </c>
      <c r="AT24" s="150">
        <v>0.9285714285714286</v>
      </c>
      <c r="AU24" s="149">
        <v>16</v>
      </c>
      <c r="AV24" s="150">
        <v>0.94</v>
      </c>
      <c r="AW24" s="149">
        <v>22</v>
      </c>
      <c r="AX24" s="150">
        <v>0.86363636363636365</v>
      </c>
      <c r="AY24" s="149">
        <v>14</v>
      </c>
      <c r="AZ24" s="150">
        <v>0.9285714285714286</v>
      </c>
      <c r="BA24" s="149">
        <v>12</v>
      </c>
      <c r="BB24" s="150">
        <v>0.91666666666666663</v>
      </c>
      <c r="BC24" s="149">
        <v>13</v>
      </c>
      <c r="BD24" s="150">
        <v>0.92307692307692313</v>
      </c>
      <c r="BE24" s="149">
        <v>13</v>
      </c>
      <c r="BF24" s="150">
        <v>0.92307692307692313</v>
      </c>
      <c r="BG24" s="149">
        <v>11</v>
      </c>
      <c r="BH24" s="150">
        <v>0.90909090909090906</v>
      </c>
    </row>
    <row r="25" spans="3:60" ht="45" hidden="1" customHeight="1" thickBot="1">
      <c r="C25" s="184">
        <v>15</v>
      </c>
      <c r="D25" s="147" t="s">
        <v>144</v>
      </c>
      <c r="E25" s="149" t="s">
        <v>5</v>
      </c>
      <c r="F25" s="150" t="s">
        <v>5</v>
      </c>
      <c r="G25" s="149" t="s">
        <v>5</v>
      </c>
      <c r="H25" s="150" t="s">
        <v>5</v>
      </c>
      <c r="I25" s="149" t="s">
        <v>5</v>
      </c>
      <c r="J25" s="150" t="s">
        <v>5</v>
      </c>
      <c r="K25" s="149" t="s">
        <v>5</v>
      </c>
      <c r="L25" s="150" t="s">
        <v>5</v>
      </c>
      <c r="M25" s="149" t="s">
        <v>5</v>
      </c>
      <c r="N25" s="150" t="s">
        <v>5</v>
      </c>
      <c r="O25" s="149" t="s">
        <v>5</v>
      </c>
      <c r="P25" s="150" t="s">
        <v>5</v>
      </c>
      <c r="Q25" s="149" t="s">
        <v>5</v>
      </c>
      <c r="R25" s="150" t="s">
        <v>5</v>
      </c>
      <c r="S25" s="149" t="s">
        <v>5</v>
      </c>
      <c r="T25" s="150" t="s">
        <v>5</v>
      </c>
      <c r="U25" s="149" t="s">
        <v>5</v>
      </c>
      <c r="V25" s="150" t="s">
        <v>5</v>
      </c>
      <c r="W25" s="149" t="s">
        <v>5</v>
      </c>
      <c r="X25" s="150" t="s">
        <v>5</v>
      </c>
      <c r="Y25" s="149" t="s">
        <v>5</v>
      </c>
      <c r="Z25" s="150" t="s">
        <v>5</v>
      </c>
      <c r="AA25" s="149" t="s">
        <v>5</v>
      </c>
      <c r="AB25" s="150" t="s">
        <v>5</v>
      </c>
      <c r="AC25" s="149" t="s">
        <v>5</v>
      </c>
      <c r="AD25" s="150" t="s">
        <v>5</v>
      </c>
      <c r="AE25" s="149" t="s">
        <v>5</v>
      </c>
      <c r="AF25" s="150" t="s">
        <v>5</v>
      </c>
      <c r="AG25" s="149" t="s">
        <v>5</v>
      </c>
      <c r="AH25" s="150" t="s">
        <v>5</v>
      </c>
      <c r="AI25" s="149">
        <v>6</v>
      </c>
      <c r="AJ25" s="150">
        <v>0.66666666666666663</v>
      </c>
      <c r="AK25" s="149">
        <v>6</v>
      </c>
      <c r="AL25" s="150">
        <v>0.83333333333333337</v>
      </c>
      <c r="AM25" s="149">
        <v>7</v>
      </c>
      <c r="AN25" s="150">
        <v>0.7142857142857143</v>
      </c>
      <c r="AO25" s="149">
        <v>8</v>
      </c>
      <c r="AP25" s="150">
        <v>0.625</v>
      </c>
      <c r="AQ25" s="149">
        <v>9</v>
      </c>
      <c r="AR25" s="150">
        <v>0.66666666666666663</v>
      </c>
      <c r="AS25" s="149">
        <v>8</v>
      </c>
      <c r="AT25" s="150">
        <v>0.875</v>
      </c>
      <c r="AU25" s="149">
        <v>8</v>
      </c>
      <c r="AV25" s="150">
        <v>0.88</v>
      </c>
      <c r="AW25" s="149">
        <v>8</v>
      </c>
      <c r="AX25" s="150">
        <v>0.875</v>
      </c>
      <c r="AY25" s="149">
        <v>8</v>
      </c>
      <c r="AZ25" s="150">
        <v>0.875</v>
      </c>
      <c r="BA25" s="149">
        <v>8</v>
      </c>
      <c r="BB25" s="150">
        <v>0.875</v>
      </c>
      <c r="BC25" s="149">
        <v>8</v>
      </c>
      <c r="BD25" s="150">
        <v>0.875</v>
      </c>
      <c r="BE25" s="149">
        <v>11</v>
      </c>
      <c r="BF25" s="150">
        <v>0.90909090909090906</v>
      </c>
      <c r="BG25" s="149">
        <v>11</v>
      </c>
      <c r="BH25" s="150">
        <v>0.90909090909090906</v>
      </c>
    </row>
    <row r="26" spans="3:60" ht="45" hidden="1" customHeight="1" thickBot="1">
      <c r="C26" s="184">
        <v>16</v>
      </c>
      <c r="D26" s="147" t="s">
        <v>96</v>
      </c>
      <c r="E26" s="149">
        <v>239</v>
      </c>
      <c r="F26" s="150">
        <v>0.8</v>
      </c>
      <c r="G26" s="149">
        <v>239</v>
      </c>
      <c r="H26" s="150">
        <v>0.82</v>
      </c>
      <c r="I26" s="149">
        <v>238</v>
      </c>
      <c r="J26" s="150">
        <v>0.82</v>
      </c>
      <c r="K26" s="149">
        <v>237</v>
      </c>
      <c r="L26" s="150">
        <v>0.82</v>
      </c>
      <c r="M26" s="149">
        <v>247</v>
      </c>
      <c r="N26" s="150">
        <v>0.80566801619433204</v>
      </c>
      <c r="O26" s="149">
        <v>242</v>
      </c>
      <c r="P26" s="150">
        <v>0.81</v>
      </c>
      <c r="Q26" s="149">
        <v>241</v>
      </c>
      <c r="R26" s="150">
        <v>0.8</v>
      </c>
      <c r="S26" s="149">
        <v>245</v>
      </c>
      <c r="T26" s="150">
        <v>0.8</v>
      </c>
      <c r="U26" s="149">
        <v>242</v>
      </c>
      <c r="V26" s="150">
        <v>0.8</v>
      </c>
      <c r="W26" s="149">
        <v>230</v>
      </c>
      <c r="X26" s="150">
        <v>0.80434782608695654</v>
      </c>
      <c r="Y26" s="149">
        <v>231</v>
      </c>
      <c r="Z26" s="150">
        <v>0.80519480519480524</v>
      </c>
      <c r="AA26" s="149">
        <v>236</v>
      </c>
      <c r="AB26" s="150">
        <v>0.79661016949152541</v>
      </c>
      <c r="AC26" s="149">
        <v>237</v>
      </c>
      <c r="AD26" s="150">
        <v>0.79746835443037978</v>
      </c>
      <c r="AE26" s="149">
        <v>240</v>
      </c>
      <c r="AF26" s="150">
        <v>0.8041666666666667</v>
      </c>
      <c r="AG26" s="149">
        <v>246</v>
      </c>
      <c r="AH26" s="150">
        <v>0.80081300813008127</v>
      </c>
      <c r="AI26" s="149">
        <v>242</v>
      </c>
      <c r="AJ26" s="150">
        <v>0.81</v>
      </c>
      <c r="AK26" s="149">
        <v>236</v>
      </c>
      <c r="AL26" s="150">
        <v>0.81779661016949157</v>
      </c>
      <c r="AM26" s="149">
        <v>219</v>
      </c>
      <c r="AN26" s="150">
        <v>0.82648401826484019</v>
      </c>
      <c r="AO26" s="149">
        <v>221</v>
      </c>
      <c r="AP26" s="150">
        <v>0.8190045248868778</v>
      </c>
      <c r="AQ26" s="149">
        <v>221</v>
      </c>
      <c r="AR26" s="150">
        <v>0.82805429864253388</v>
      </c>
      <c r="AS26" s="149">
        <v>219</v>
      </c>
      <c r="AT26" s="150">
        <v>0.85388127853881279</v>
      </c>
      <c r="AU26" s="149">
        <v>219</v>
      </c>
      <c r="AV26" s="150">
        <v>0.85</v>
      </c>
      <c r="AW26" s="149">
        <v>203</v>
      </c>
      <c r="AX26" s="150">
        <v>0.76847290640394084</v>
      </c>
      <c r="AY26" s="149">
        <v>187</v>
      </c>
      <c r="AZ26" s="150">
        <v>0.85026737967914434</v>
      </c>
      <c r="BA26" s="149">
        <v>214</v>
      </c>
      <c r="BB26" s="150">
        <v>0.87383177570093462</v>
      </c>
      <c r="BC26" s="149">
        <v>205</v>
      </c>
      <c r="BD26" s="150">
        <v>0.89756097560975612</v>
      </c>
      <c r="BE26" s="149">
        <v>202</v>
      </c>
      <c r="BF26" s="150">
        <v>0.89603960396039606</v>
      </c>
      <c r="BG26" s="149">
        <v>238</v>
      </c>
      <c r="BH26" s="150">
        <v>0.90756302521008403</v>
      </c>
    </row>
    <row r="27" spans="3:60" ht="45" hidden="1" customHeight="1" thickBot="1">
      <c r="C27" s="184">
        <v>17</v>
      </c>
      <c r="D27" s="147" t="s">
        <v>83</v>
      </c>
      <c r="E27" s="149">
        <v>289</v>
      </c>
      <c r="F27" s="150">
        <v>0.79</v>
      </c>
      <c r="G27" s="149">
        <v>292</v>
      </c>
      <c r="H27" s="150">
        <v>0.8</v>
      </c>
      <c r="I27" s="149">
        <v>290</v>
      </c>
      <c r="J27" s="150">
        <v>0.81</v>
      </c>
      <c r="K27" s="149">
        <v>278</v>
      </c>
      <c r="L27" s="150">
        <v>0.78</v>
      </c>
      <c r="M27" s="149">
        <v>285</v>
      </c>
      <c r="N27" s="150">
        <v>0.8</v>
      </c>
      <c r="O27" s="149">
        <v>281</v>
      </c>
      <c r="P27" s="150">
        <v>0.8</v>
      </c>
      <c r="Q27" s="149">
        <v>261</v>
      </c>
      <c r="R27" s="150">
        <v>0.8</v>
      </c>
      <c r="S27" s="149">
        <v>256</v>
      </c>
      <c r="T27" s="150">
        <v>0.8</v>
      </c>
      <c r="U27" s="149">
        <v>240</v>
      </c>
      <c r="V27" s="150">
        <v>0.79</v>
      </c>
      <c r="W27" s="149">
        <v>270</v>
      </c>
      <c r="X27" s="150">
        <v>0.78518518518518521</v>
      </c>
      <c r="Y27" s="149">
        <v>273</v>
      </c>
      <c r="Z27" s="150">
        <v>0.78754578754578752</v>
      </c>
      <c r="AA27" s="149">
        <v>278</v>
      </c>
      <c r="AB27" s="150">
        <v>0.78776978417266186</v>
      </c>
      <c r="AC27" s="149">
        <v>274</v>
      </c>
      <c r="AD27" s="150">
        <v>0.84306569343065696</v>
      </c>
      <c r="AE27" s="149">
        <v>271</v>
      </c>
      <c r="AF27" s="150">
        <v>0.87453874538745391</v>
      </c>
      <c r="AG27" s="149">
        <v>262</v>
      </c>
      <c r="AH27" s="150">
        <v>0.88167938931297707</v>
      </c>
      <c r="AI27" s="149">
        <v>410</v>
      </c>
      <c r="AJ27" s="150">
        <v>0.89</v>
      </c>
      <c r="AK27" s="149">
        <v>386</v>
      </c>
      <c r="AL27" s="150">
        <v>0.89637305699481862</v>
      </c>
      <c r="AM27" s="149">
        <v>366</v>
      </c>
      <c r="AN27" s="150">
        <v>0.88524590163934425</v>
      </c>
      <c r="AO27" s="149">
        <v>374</v>
      </c>
      <c r="AP27" s="150">
        <v>0.88770053475935828</v>
      </c>
      <c r="AQ27" s="149">
        <v>369</v>
      </c>
      <c r="AR27" s="150">
        <v>0.89159891598915986</v>
      </c>
      <c r="AS27" s="149">
        <v>371</v>
      </c>
      <c r="AT27" s="150">
        <v>0.87870619946091644</v>
      </c>
      <c r="AU27" s="149">
        <v>362</v>
      </c>
      <c r="AV27" s="150">
        <v>0.88</v>
      </c>
      <c r="AW27" s="149">
        <v>362</v>
      </c>
      <c r="AX27" s="150">
        <v>0.77624309392265189</v>
      </c>
      <c r="AY27" s="149">
        <v>378</v>
      </c>
      <c r="AZ27" s="150">
        <v>0.8756613756613757</v>
      </c>
      <c r="BA27" s="149">
        <v>376</v>
      </c>
      <c r="BB27" s="150">
        <v>0.88031914893617025</v>
      </c>
      <c r="BC27" s="149">
        <v>414</v>
      </c>
      <c r="BD27" s="150">
        <v>0.89130434782608692</v>
      </c>
      <c r="BE27" s="149">
        <v>403</v>
      </c>
      <c r="BF27" s="150">
        <v>0.89330024813895781</v>
      </c>
      <c r="BG27" s="149">
        <v>414</v>
      </c>
      <c r="BH27" s="150">
        <v>0.88888888888888884</v>
      </c>
    </row>
    <row r="28" spans="3:60" ht="16" hidden="1" thickBot="1">
      <c r="C28" s="184">
        <v>18</v>
      </c>
      <c r="D28" s="147" t="s">
        <v>103</v>
      </c>
      <c r="E28" s="149" t="s">
        <v>5</v>
      </c>
      <c r="F28" s="150" t="s">
        <v>5</v>
      </c>
      <c r="G28" s="149" t="s">
        <v>5</v>
      </c>
      <c r="H28" s="150" t="s">
        <v>5</v>
      </c>
      <c r="I28" s="149" t="s">
        <v>5</v>
      </c>
      <c r="J28" s="150" t="s">
        <v>5</v>
      </c>
      <c r="K28" s="149" t="s">
        <v>5</v>
      </c>
      <c r="L28" s="150" t="s">
        <v>5</v>
      </c>
      <c r="M28" s="149" t="s">
        <v>5</v>
      </c>
      <c r="N28" s="150" t="s">
        <v>5</v>
      </c>
      <c r="O28" s="149" t="s">
        <v>5</v>
      </c>
      <c r="P28" s="150" t="s">
        <v>5</v>
      </c>
      <c r="Q28" s="149" t="s">
        <v>5</v>
      </c>
      <c r="R28" s="150" t="s">
        <v>5</v>
      </c>
      <c r="S28" s="149" t="s">
        <v>5</v>
      </c>
      <c r="T28" s="150" t="s">
        <v>5</v>
      </c>
      <c r="U28" s="149" t="s">
        <v>5</v>
      </c>
      <c r="V28" s="150" t="s">
        <v>5</v>
      </c>
      <c r="W28" s="149" t="s">
        <v>5</v>
      </c>
      <c r="X28" s="150" t="s">
        <v>5</v>
      </c>
      <c r="Y28" s="149" t="s">
        <v>5</v>
      </c>
      <c r="Z28" s="150" t="s">
        <v>5</v>
      </c>
      <c r="AA28" s="149">
        <v>5</v>
      </c>
      <c r="AB28" s="150">
        <v>0.8</v>
      </c>
      <c r="AC28" s="149">
        <v>0</v>
      </c>
      <c r="AD28" s="150">
        <v>0</v>
      </c>
      <c r="AE28" s="149">
        <v>0</v>
      </c>
      <c r="AF28" s="150">
        <v>0</v>
      </c>
      <c r="AG28" s="149">
        <v>0</v>
      </c>
      <c r="AH28" s="150">
        <v>0</v>
      </c>
      <c r="AI28" s="149">
        <v>21</v>
      </c>
      <c r="AJ28" s="150">
        <v>0.95238095238095233</v>
      </c>
      <c r="AK28" s="149">
        <v>23</v>
      </c>
      <c r="AL28" s="150">
        <v>0.95652173913043481</v>
      </c>
      <c r="AM28" s="149">
        <v>22</v>
      </c>
      <c r="AN28" s="150">
        <v>0.81818181818181823</v>
      </c>
      <c r="AO28" s="149">
        <v>24</v>
      </c>
      <c r="AP28" s="150">
        <v>0.83333333333333337</v>
      </c>
      <c r="AQ28" s="149">
        <v>25</v>
      </c>
      <c r="AR28" s="150">
        <v>0.8</v>
      </c>
      <c r="AS28" s="149">
        <v>25</v>
      </c>
      <c r="AT28" s="150">
        <v>0.8</v>
      </c>
      <c r="AU28" s="149">
        <v>31</v>
      </c>
      <c r="AV28" s="150">
        <v>0.81</v>
      </c>
      <c r="AW28" s="149">
        <v>37</v>
      </c>
      <c r="AX28" s="150">
        <v>0.70270270270270274</v>
      </c>
      <c r="AY28" s="149">
        <v>34</v>
      </c>
      <c r="AZ28" s="150">
        <v>0.73529411764705888</v>
      </c>
      <c r="BA28" s="149">
        <v>32</v>
      </c>
      <c r="BB28" s="150">
        <v>0.71875</v>
      </c>
      <c r="BC28" s="149">
        <v>27</v>
      </c>
      <c r="BD28" s="150">
        <v>0.77777777777777779</v>
      </c>
      <c r="BE28" s="149">
        <v>12</v>
      </c>
      <c r="BF28" s="150">
        <v>0.83333333333333337</v>
      </c>
      <c r="BG28" s="149">
        <v>9</v>
      </c>
      <c r="BH28" s="150">
        <v>0.88888888888888884</v>
      </c>
    </row>
    <row r="29" spans="3:60" ht="45" hidden="1" customHeight="1" thickBot="1">
      <c r="C29" s="184">
        <v>19</v>
      </c>
      <c r="D29" s="147" t="s">
        <v>668</v>
      </c>
      <c r="E29" s="149" t="s">
        <v>5</v>
      </c>
      <c r="F29" s="149" t="s">
        <v>5</v>
      </c>
      <c r="G29" s="149" t="s">
        <v>5</v>
      </c>
      <c r="H29" s="149" t="s">
        <v>5</v>
      </c>
      <c r="I29" s="149" t="s">
        <v>5</v>
      </c>
      <c r="J29" s="149" t="s">
        <v>5</v>
      </c>
      <c r="K29" s="149" t="s">
        <v>5</v>
      </c>
      <c r="L29" s="149" t="s">
        <v>5</v>
      </c>
      <c r="M29" s="149" t="s">
        <v>5</v>
      </c>
      <c r="N29" s="149" t="s">
        <v>5</v>
      </c>
      <c r="O29" s="149" t="s">
        <v>5</v>
      </c>
      <c r="P29" s="149" t="s">
        <v>5</v>
      </c>
      <c r="Q29" s="149" t="s">
        <v>5</v>
      </c>
      <c r="R29" s="149" t="s">
        <v>5</v>
      </c>
      <c r="S29" s="149" t="s">
        <v>5</v>
      </c>
      <c r="T29" s="149" t="s">
        <v>5</v>
      </c>
      <c r="U29" s="149" t="s">
        <v>5</v>
      </c>
      <c r="V29" s="149" t="s">
        <v>5</v>
      </c>
      <c r="W29" s="149" t="s">
        <v>5</v>
      </c>
      <c r="X29" s="149" t="s">
        <v>5</v>
      </c>
      <c r="Y29" s="149" t="s">
        <v>5</v>
      </c>
      <c r="Z29" s="149" t="s">
        <v>5</v>
      </c>
      <c r="AA29" s="149" t="s">
        <v>5</v>
      </c>
      <c r="AB29" s="149" t="s">
        <v>5</v>
      </c>
      <c r="AC29" s="149" t="s">
        <v>5</v>
      </c>
      <c r="AD29" s="149" t="s">
        <v>5</v>
      </c>
      <c r="AE29" s="149" t="s">
        <v>5</v>
      </c>
      <c r="AF29" s="149" t="s">
        <v>5</v>
      </c>
      <c r="AG29" s="149" t="s">
        <v>5</v>
      </c>
      <c r="AH29" s="149" t="s">
        <v>5</v>
      </c>
      <c r="AI29" s="149" t="s">
        <v>5</v>
      </c>
      <c r="AJ29" s="149" t="s">
        <v>5</v>
      </c>
      <c r="AK29" s="149" t="s">
        <v>5</v>
      </c>
      <c r="AL29" s="149" t="s">
        <v>5</v>
      </c>
      <c r="AM29" s="149" t="s">
        <v>5</v>
      </c>
      <c r="AN29" s="149" t="s">
        <v>5</v>
      </c>
      <c r="AO29" s="149" t="s">
        <v>5</v>
      </c>
      <c r="AP29" s="149" t="s">
        <v>5</v>
      </c>
      <c r="AQ29" s="149" t="s">
        <v>5</v>
      </c>
      <c r="AR29" s="149" t="s">
        <v>5</v>
      </c>
      <c r="AS29" s="149" t="s">
        <v>5</v>
      </c>
      <c r="AT29" s="149" t="s">
        <v>5</v>
      </c>
      <c r="AU29" s="149" t="s">
        <v>5</v>
      </c>
      <c r="AV29" s="149" t="s">
        <v>5</v>
      </c>
      <c r="AW29" s="149" t="s">
        <v>5</v>
      </c>
      <c r="AX29" s="149" t="s">
        <v>5</v>
      </c>
      <c r="AY29" s="149" t="s">
        <v>5</v>
      </c>
      <c r="AZ29" s="149" t="s">
        <v>5</v>
      </c>
      <c r="BA29" s="149" t="s">
        <v>5</v>
      </c>
      <c r="BB29" s="149" t="s">
        <v>5</v>
      </c>
      <c r="BC29" s="149">
        <v>4</v>
      </c>
      <c r="BD29" s="149">
        <v>1</v>
      </c>
      <c r="BE29" s="149">
        <v>14</v>
      </c>
      <c r="BF29" s="149">
        <v>1</v>
      </c>
      <c r="BG29" s="149">
        <v>17</v>
      </c>
      <c r="BH29" s="150">
        <v>0.88235294117647056</v>
      </c>
    </row>
    <row r="30" spans="3:60" ht="45" hidden="1" customHeight="1" thickBot="1">
      <c r="C30" s="184">
        <v>20</v>
      </c>
      <c r="D30" s="147" t="s">
        <v>88</v>
      </c>
      <c r="E30" s="149">
        <v>238</v>
      </c>
      <c r="F30" s="150">
        <v>0.89</v>
      </c>
      <c r="G30" s="149">
        <v>234</v>
      </c>
      <c r="H30" s="150">
        <v>0.88</v>
      </c>
      <c r="I30" s="149">
        <v>233</v>
      </c>
      <c r="J30" s="150">
        <v>0.86</v>
      </c>
      <c r="K30" s="149">
        <v>242</v>
      </c>
      <c r="L30" s="150">
        <v>0.86</v>
      </c>
      <c r="M30" s="149">
        <v>238</v>
      </c>
      <c r="N30" s="150">
        <v>0.86554621848739499</v>
      </c>
      <c r="O30" s="149">
        <v>229</v>
      </c>
      <c r="P30" s="150">
        <v>0.85</v>
      </c>
      <c r="Q30" s="149">
        <v>229</v>
      </c>
      <c r="R30" s="150">
        <v>0.86</v>
      </c>
      <c r="S30" s="149">
        <v>222</v>
      </c>
      <c r="T30" s="150">
        <v>0.85</v>
      </c>
      <c r="U30" s="149">
        <v>217</v>
      </c>
      <c r="V30" s="150">
        <v>0.85</v>
      </c>
      <c r="W30" s="149">
        <v>211</v>
      </c>
      <c r="X30" s="150">
        <v>0.85781990521327012</v>
      </c>
      <c r="Y30" s="149">
        <v>216</v>
      </c>
      <c r="Z30" s="150">
        <v>0.86111111111111116</v>
      </c>
      <c r="AA30" s="149">
        <v>220</v>
      </c>
      <c r="AB30" s="150">
        <v>0.87727272727272732</v>
      </c>
      <c r="AC30" s="149">
        <v>217</v>
      </c>
      <c r="AD30" s="150">
        <v>0.88479262672811065</v>
      </c>
      <c r="AE30" s="149">
        <v>213</v>
      </c>
      <c r="AF30" s="150">
        <v>0.89671361502347413</v>
      </c>
      <c r="AG30" s="149">
        <v>212</v>
      </c>
      <c r="AH30" s="150">
        <v>0.89622641509433965</v>
      </c>
      <c r="AI30" s="149">
        <v>225</v>
      </c>
      <c r="AJ30" s="150">
        <v>0.91</v>
      </c>
      <c r="AK30" s="149">
        <v>223</v>
      </c>
      <c r="AL30" s="150">
        <v>0.905829596412556</v>
      </c>
      <c r="AM30" s="149">
        <v>233</v>
      </c>
      <c r="AN30" s="150">
        <v>0.90987124463519309</v>
      </c>
      <c r="AO30" s="149">
        <v>261</v>
      </c>
      <c r="AP30" s="150">
        <v>0.85823754789272033</v>
      </c>
      <c r="AQ30" s="149">
        <v>267</v>
      </c>
      <c r="AR30" s="150">
        <v>0.8651685393258427</v>
      </c>
      <c r="AS30" s="149">
        <v>253</v>
      </c>
      <c r="AT30" s="150">
        <v>0.91304347826086951</v>
      </c>
      <c r="AU30" s="149">
        <v>258</v>
      </c>
      <c r="AV30" s="150">
        <v>0.89</v>
      </c>
      <c r="AW30" s="149">
        <v>257</v>
      </c>
      <c r="AX30" s="150">
        <v>0.96498054474708173</v>
      </c>
      <c r="AY30" s="149">
        <v>251</v>
      </c>
      <c r="AZ30" s="150">
        <v>0.8844621513944223</v>
      </c>
      <c r="BA30" s="149">
        <v>256</v>
      </c>
      <c r="BB30" s="150">
        <v>0.8671875</v>
      </c>
      <c r="BC30" s="149">
        <v>257</v>
      </c>
      <c r="BD30" s="150">
        <v>0.8599221789883269</v>
      </c>
      <c r="BE30" s="149">
        <v>260</v>
      </c>
      <c r="BF30" s="150">
        <v>0.87307692307692308</v>
      </c>
      <c r="BG30" s="149">
        <v>289</v>
      </c>
      <c r="BH30" s="150">
        <v>0.88235294117647056</v>
      </c>
    </row>
    <row r="31" spans="3:60" ht="45" hidden="1" customHeight="1" thickBot="1">
      <c r="C31" s="184">
        <v>21</v>
      </c>
      <c r="D31" s="147" t="s">
        <v>71</v>
      </c>
      <c r="E31" s="149" t="s">
        <v>5</v>
      </c>
      <c r="F31" s="150" t="s">
        <v>5</v>
      </c>
      <c r="G31" s="149" t="s">
        <v>5</v>
      </c>
      <c r="H31" s="150" t="s">
        <v>5</v>
      </c>
      <c r="I31" s="149" t="s">
        <v>5</v>
      </c>
      <c r="J31" s="150" t="s">
        <v>5</v>
      </c>
      <c r="K31" s="149" t="s">
        <v>5</v>
      </c>
      <c r="L31" s="150" t="s">
        <v>5</v>
      </c>
      <c r="M31" s="149">
        <v>5</v>
      </c>
      <c r="N31" s="150">
        <v>1</v>
      </c>
      <c r="O31" s="149">
        <v>5</v>
      </c>
      <c r="P31" s="150">
        <v>1</v>
      </c>
      <c r="Q31" s="149">
        <v>3</v>
      </c>
      <c r="R31" s="150">
        <v>1</v>
      </c>
      <c r="S31" s="149">
        <v>3</v>
      </c>
      <c r="T31" s="150">
        <v>1</v>
      </c>
      <c r="U31" s="149">
        <v>3</v>
      </c>
      <c r="V31" s="150">
        <v>1</v>
      </c>
      <c r="W31" s="149">
        <v>4</v>
      </c>
      <c r="X31" s="150">
        <v>1</v>
      </c>
      <c r="Y31" s="149">
        <v>3</v>
      </c>
      <c r="Z31" s="150">
        <v>1</v>
      </c>
      <c r="AA31" s="149">
        <v>5</v>
      </c>
      <c r="AB31" s="150">
        <v>1</v>
      </c>
      <c r="AC31" s="149">
        <v>5</v>
      </c>
      <c r="AD31" s="150">
        <v>1</v>
      </c>
      <c r="AE31" s="149">
        <v>8</v>
      </c>
      <c r="AF31" s="150">
        <v>1</v>
      </c>
      <c r="AG31" s="149">
        <v>11</v>
      </c>
      <c r="AH31" s="150">
        <v>1</v>
      </c>
      <c r="AI31" s="149">
        <v>9</v>
      </c>
      <c r="AJ31" s="150">
        <v>1</v>
      </c>
      <c r="AK31" s="149">
        <v>12</v>
      </c>
      <c r="AL31" s="150">
        <v>1</v>
      </c>
      <c r="AM31" s="149">
        <v>11</v>
      </c>
      <c r="AN31" s="150">
        <v>1</v>
      </c>
      <c r="AO31" s="149">
        <v>12</v>
      </c>
      <c r="AP31" s="150">
        <v>1</v>
      </c>
      <c r="AQ31" s="149">
        <v>12</v>
      </c>
      <c r="AR31" s="150">
        <v>1</v>
      </c>
      <c r="AS31" s="149">
        <v>17</v>
      </c>
      <c r="AT31" s="150">
        <v>1</v>
      </c>
      <c r="AU31" s="149">
        <v>19</v>
      </c>
      <c r="AV31" s="150">
        <v>1</v>
      </c>
      <c r="AW31" s="149">
        <v>39</v>
      </c>
      <c r="AX31" s="150">
        <v>0.71794871794871795</v>
      </c>
      <c r="AY31" s="149">
        <v>20</v>
      </c>
      <c r="AZ31" s="150">
        <v>1</v>
      </c>
      <c r="BA31" s="149">
        <v>20</v>
      </c>
      <c r="BB31" s="150">
        <v>1</v>
      </c>
      <c r="BC31" s="149">
        <v>26</v>
      </c>
      <c r="BD31" s="150">
        <v>1</v>
      </c>
      <c r="BE31" s="149">
        <v>28</v>
      </c>
      <c r="BF31" s="150">
        <v>1</v>
      </c>
      <c r="BG31" s="149">
        <v>33</v>
      </c>
      <c r="BH31" s="150">
        <v>0.87878787878787878</v>
      </c>
    </row>
    <row r="32" spans="3:60" ht="45" hidden="1" customHeight="1" thickBot="1">
      <c r="C32" s="184">
        <v>22</v>
      </c>
      <c r="D32" s="147" t="s">
        <v>152</v>
      </c>
      <c r="E32" s="149">
        <v>15</v>
      </c>
      <c r="F32" s="150">
        <v>0.4</v>
      </c>
      <c r="G32" s="149">
        <v>15</v>
      </c>
      <c r="H32" s="150">
        <v>0.47</v>
      </c>
      <c r="I32" s="149">
        <v>16</v>
      </c>
      <c r="J32" s="150">
        <v>0.44</v>
      </c>
      <c r="K32" s="149">
        <v>15</v>
      </c>
      <c r="L32" s="150">
        <v>0.47</v>
      </c>
      <c r="M32" s="149">
        <v>13</v>
      </c>
      <c r="N32" s="150">
        <v>0.46153846153846156</v>
      </c>
      <c r="O32" s="149">
        <v>12</v>
      </c>
      <c r="P32" s="150">
        <v>0.5</v>
      </c>
      <c r="Q32" s="149">
        <v>13</v>
      </c>
      <c r="R32" s="150">
        <v>0.54</v>
      </c>
      <c r="S32" s="149">
        <v>13</v>
      </c>
      <c r="T32" s="150">
        <v>0.46</v>
      </c>
      <c r="U32" s="149">
        <v>13</v>
      </c>
      <c r="V32" s="150">
        <v>0.46</v>
      </c>
      <c r="W32" s="149">
        <v>12</v>
      </c>
      <c r="X32" s="150">
        <v>0.5</v>
      </c>
      <c r="Y32" s="149">
        <v>13</v>
      </c>
      <c r="Z32" s="150">
        <v>0.46153846153846156</v>
      </c>
      <c r="AA32" s="149">
        <v>12</v>
      </c>
      <c r="AB32" s="150">
        <v>0.41666666666666669</v>
      </c>
      <c r="AC32" s="149">
        <v>13</v>
      </c>
      <c r="AD32" s="150">
        <v>0.53846153846153844</v>
      </c>
      <c r="AE32" s="149">
        <v>13</v>
      </c>
      <c r="AF32" s="150">
        <v>0.53846153846153844</v>
      </c>
      <c r="AG32" s="149">
        <v>11</v>
      </c>
      <c r="AH32" s="150">
        <v>0.45454545454545453</v>
      </c>
      <c r="AI32" s="149">
        <v>14</v>
      </c>
      <c r="AJ32" s="150">
        <v>0.5</v>
      </c>
      <c r="AK32" s="149">
        <v>14</v>
      </c>
      <c r="AL32" s="150">
        <v>0.5714285714285714</v>
      </c>
      <c r="AM32" s="149">
        <v>13</v>
      </c>
      <c r="AN32" s="150">
        <v>0.61538461538461542</v>
      </c>
      <c r="AO32" s="149">
        <v>10</v>
      </c>
      <c r="AP32" s="150">
        <v>0.6</v>
      </c>
      <c r="AQ32" s="149">
        <v>10</v>
      </c>
      <c r="AR32" s="150">
        <v>0.6</v>
      </c>
      <c r="AS32" s="149">
        <v>10</v>
      </c>
      <c r="AT32" s="150">
        <v>0.7</v>
      </c>
      <c r="AU32" s="149">
        <v>9</v>
      </c>
      <c r="AV32" s="150">
        <v>0.67</v>
      </c>
      <c r="AW32" s="149">
        <v>7</v>
      </c>
      <c r="AX32" s="150">
        <v>0.7142857142857143</v>
      </c>
      <c r="AY32" s="149">
        <v>7</v>
      </c>
      <c r="AZ32" s="150">
        <v>0.8571428571428571</v>
      </c>
      <c r="BA32" s="149">
        <v>8</v>
      </c>
      <c r="BB32" s="150">
        <v>0.75</v>
      </c>
      <c r="BC32" s="149">
        <v>9</v>
      </c>
      <c r="BD32" s="150">
        <v>0.77777777777777779</v>
      </c>
      <c r="BE32" s="149">
        <v>9</v>
      </c>
      <c r="BF32" s="150">
        <v>0.77777777777777779</v>
      </c>
      <c r="BG32" s="149">
        <v>8</v>
      </c>
      <c r="BH32" s="150">
        <v>0.875</v>
      </c>
    </row>
    <row r="33" spans="3:60" ht="45" hidden="1" customHeight="1" thickBot="1">
      <c r="C33" s="184">
        <v>23</v>
      </c>
      <c r="D33" s="147" t="s">
        <v>84</v>
      </c>
      <c r="E33" s="149">
        <v>288</v>
      </c>
      <c r="F33" s="150">
        <v>0.86</v>
      </c>
      <c r="G33" s="149">
        <v>294</v>
      </c>
      <c r="H33" s="150">
        <v>0.86</v>
      </c>
      <c r="I33" s="149">
        <v>292</v>
      </c>
      <c r="J33" s="150">
        <v>0.86</v>
      </c>
      <c r="K33" s="149">
        <v>291</v>
      </c>
      <c r="L33" s="150">
        <v>0.86</v>
      </c>
      <c r="M33" s="149">
        <v>291</v>
      </c>
      <c r="N33" s="150">
        <v>0.85567010309278346</v>
      </c>
      <c r="O33" s="149">
        <v>294</v>
      </c>
      <c r="P33" s="150">
        <v>0.85</v>
      </c>
      <c r="Q33" s="149">
        <v>293</v>
      </c>
      <c r="R33" s="150">
        <v>0.85</v>
      </c>
      <c r="S33" s="149">
        <v>286</v>
      </c>
      <c r="T33" s="150">
        <v>0.85</v>
      </c>
      <c r="U33" s="149">
        <v>283</v>
      </c>
      <c r="V33" s="150">
        <v>0.86</v>
      </c>
      <c r="W33" s="149">
        <v>275</v>
      </c>
      <c r="X33" s="150">
        <v>0.86545454545454548</v>
      </c>
      <c r="Y33" s="149">
        <v>280</v>
      </c>
      <c r="Z33" s="150">
        <v>0.85</v>
      </c>
      <c r="AA33" s="149">
        <v>273</v>
      </c>
      <c r="AB33" s="150">
        <v>0.86080586080586086</v>
      </c>
      <c r="AC33" s="149">
        <v>282</v>
      </c>
      <c r="AD33" s="150">
        <v>0.85815602836879434</v>
      </c>
      <c r="AE33" s="149">
        <v>286</v>
      </c>
      <c r="AF33" s="150">
        <v>0.85664335664335667</v>
      </c>
      <c r="AG33" s="149">
        <v>275</v>
      </c>
      <c r="AH33" s="150">
        <v>0.88363636363636366</v>
      </c>
      <c r="AI33" s="149">
        <v>283</v>
      </c>
      <c r="AJ33" s="150">
        <v>0.88</v>
      </c>
      <c r="AK33" s="149">
        <v>284</v>
      </c>
      <c r="AL33" s="150">
        <v>0.87323943661971826</v>
      </c>
      <c r="AM33" s="149">
        <v>291</v>
      </c>
      <c r="AN33" s="150">
        <v>0.87285223367697595</v>
      </c>
      <c r="AO33" s="149">
        <v>287</v>
      </c>
      <c r="AP33" s="150">
        <v>0.87456445993031362</v>
      </c>
      <c r="AQ33" s="149">
        <v>286</v>
      </c>
      <c r="AR33" s="150">
        <v>0.88811188811188813</v>
      </c>
      <c r="AS33" s="149">
        <v>290</v>
      </c>
      <c r="AT33" s="150">
        <v>0.8896551724137931</v>
      </c>
      <c r="AU33" s="149">
        <v>296</v>
      </c>
      <c r="AV33" s="150">
        <v>0.89</v>
      </c>
      <c r="AW33" s="149">
        <v>303</v>
      </c>
      <c r="AX33" s="150">
        <v>0.82508250825082508</v>
      </c>
      <c r="AY33" s="149">
        <v>304</v>
      </c>
      <c r="AZ33" s="150">
        <v>0.88157894736842102</v>
      </c>
      <c r="BA33" s="149">
        <v>266</v>
      </c>
      <c r="BB33" s="150">
        <v>0.86090225563909772</v>
      </c>
      <c r="BC33" s="149">
        <v>197</v>
      </c>
      <c r="BD33" s="150">
        <v>0.88324873096446699</v>
      </c>
      <c r="BE33" s="149">
        <v>304</v>
      </c>
      <c r="BF33" s="150">
        <v>0.86513157894736847</v>
      </c>
      <c r="BG33" s="149">
        <v>291</v>
      </c>
      <c r="BH33" s="150">
        <v>0.85910652920962194</v>
      </c>
    </row>
    <row r="34" spans="3:60" ht="53.25" hidden="1" customHeight="1" thickBot="1">
      <c r="C34" s="184">
        <v>24</v>
      </c>
      <c r="D34" s="147" t="s">
        <v>506</v>
      </c>
      <c r="E34" s="149">
        <v>151</v>
      </c>
      <c r="F34" s="150">
        <v>0.83</v>
      </c>
      <c r="G34" s="149">
        <v>148</v>
      </c>
      <c r="H34" s="150">
        <v>0.84</v>
      </c>
      <c r="I34" s="149">
        <v>147</v>
      </c>
      <c r="J34" s="150">
        <v>0.85</v>
      </c>
      <c r="K34" s="149">
        <v>147</v>
      </c>
      <c r="L34" s="150">
        <v>0.85</v>
      </c>
      <c r="M34" s="149">
        <v>147</v>
      </c>
      <c r="N34" s="150">
        <v>0.85034013605442171</v>
      </c>
      <c r="O34" s="149">
        <v>148</v>
      </c>
      <c r="P34" s="150">
        <v>0.85</v>
      </c>
      <c r="Q34" s="149">
        <v>147</v>
      </c>
      <c r="R34" s="150">
        <v>0.86</v>
      </c>
      <c r="S34" s="149">
        <v>142</v>
      </c>
      <c r="T34" s="150">
        <v>0.85</v>
      </c>
      <c r="U34" s="149">
        <v>140</v>
      </c>
      <c r="V34" s="150">
        <v>0.84</v>
      </c>
      <c r="W34" s="149">
        <v>136</v>
      </c>
      <c r="X34" s="150">
        <v>0.83088235294117652</v>
      </c>
      <c r="Y34" s="149">
        <v>139</v>
      </c>
      <c r="Z34" s="150">
        <v>0.83453237410071945</v>
      </c>
      <c r="AA34" s="149">
        <v>138</v>
      </c>
      <c r="AB34" s="150">
        <v>0.82608695652173914</v>
      </c>
      <c r="AC34" s="149">
        <v>144</v>
      </c>
      <c r="AD34" s="150">
        <v>0.81944444444444442</v>
      </c>
      <c r="AE34" s="149">
        <v>142</v>
      </c>
      <c r="AF34" s="150">
        <v>0.83098591549295775</v>
      </c>
      <c r="AG34" s="149">
        <v>135</v>
      </c>
      <c r="AH34" s="150">
        <v>0.82222222222222219</v>
      </c>
      <c r="AI34" s="149">
        <v>133</v>
      </c>
      <c r="AJ34" s="150">
        <v>0.84</v>
      </c>
      <c r="AK34" s="149">
        <v>141</v>
      </c>
      <c r="AL34" s="150">
        <v>0.85106382978723405</v>
      </c>
      <c r="AM34" s="149">
        <v>148</v>
      </c>
      <c r="AN34" s="150">
        <v>0.85135135135135132</v>
      </c>
      <c r="AO34" s="149">
        <v>142</v>
      </c>
      <c r="AP34" s="150">
        <v>0.84507042253521125</v>
      </c>
      <c r="AQ34" s="149">
        <v>151</v>
      </c>
      <c r="AR34" s="150">
        <v>0.85430463576158944</v>
      </c>
      <c r="AS34" s="149">
        <v>160</v>
      </c>
      <c r="AT34" s="150">
        <v>0.85</v>
      </c>
      <c r="AU34" s="149">
        <v>163</v>
      </c>
      <c r="AV34" s="150">
        <v>0.85</v>
      </c>
      <c r="AW34" s="149">
        <v>166</v>
      </c>
      <c r="AX34" s="150">
        <v>0.81325301204819278</v>
      </c>
      <c r="AY34" s="149">
        <v>162</v>
      </c>
      <c r="AZ34" s="150">
        <v>0.84567901234567899</v>
      </c>
      <c r="BA34" s="149">
        <v>174</v>
      </c>
      <c r="BB34" s="150">
        <v>0.85057471264367812</v>
      </c>
      <c r="BC34" s="149">
        <v>162</v>
      </c>
      <c r="BD34" s="150">
        <v>0.85802469135802473</v>
      </c>
      <c r="BE34" s="149">
        <v>167</v>
      </c>
      <c r="BF34" s="150">
        <v>0.85029940119760483</v>
      </c>
      <c r="BG34" s="149">
        <v>169</v>
      </c>
      <c r="BH34" s="150">
        <v>0.85798816568047342</v>
      </c>
    </row>
    <row r="35" spans="3:60" ht="45" hidden="1" customHeight="1" thickBot="1">
      <c r="C35" s="184">
        <v>25</v>
      </c>
      <c r="D35" s="147" t="s">
        <v>695</v>
      </c>
      <c r="E35" s="274" t="s">
        <v>5</v>
      </c>
      <c r="F35" s="274" t="s">
        <v>5</v>
      </c>
      <c r="G35" s="274" t="s">
        <v>5</v>
      </c>
      <c r="H35" s="274" t="s">
        <v>5</v>
      </c>
      <c r="I35" s="274" t="s">
        <v>5</v>
      </c>
      <c r="J35" s="274" t="s">
        <v>5</v>
      </c>
      <c r="K35" s="274" t="s">
        <v>5</v>
      </c>
      <c r="L35" s="274" t="s">
        <v>5</v>
      </c>
      <c r="M35" s="274" t="s">
        <v>5</v>
      </c>
      <c r="N35" s="274" t="s">
        <v>5</v>
      </c>
      <c r="O35" s="274" t="s">
        <v>5</v>
      </c>
      <c r="P35" s="274" t="s">
        <v>5</v>
      </c>
      <c r="Q35" s="274" t="s">
        <v>5</v>
      </c>
      <c r="R35" s="274" t="s">
        <v>5</v>
      </c>
      <c r="S35" s="274" t="s">
        <v>5</v>
      </c>
      <c r="T35" s="274" t="s">
        <v>5</v>
      </c>
      <c r="U35" s="274" t="s">
        <v>5</v>
      </c>
      <c r="V35" s="274" t="s">
        <v>5</v>
      </c>
      <c r="W35" s="274" t="s">
        <v>5</v>
      </c>
      <c r="X35" s="274" t="s">
        <v>5</v>
      </c>
      <c r="Y35" s="274" t="s">
        <v>5</v>
      </c>
      <c r="Z35" s="274" t="s">
        <v>5</v>
      </c>
      <c r="AA35" s="274" t="s">
        <v>5</v>
      </c>
      <c r="AB35" s="274" t="s">
        <v>5</v>
      </c>
      <c r="AC35" s="274" t="s">
        <v>5</v>
      </c>
      <c r="AD35" s="274" t="s">
        <v>5</v>
      </c>
      <c r="AE35" s="274" t="s">
        <v>5</v>
      </c>
      <c r="AF35" s="274" t="s">
        <v>5</v>
      </c>
      <c r="AG35" s="274" t="s">
        <v>5</v>
      </c>
      <c r="AH35" s="274" t="s">
        <v>5</v>
      </c>
      <c r="AI35" s="274" t="s">
        <v>5</v>
      </c>
      <c r="AJ35" s="274" t="s">
        <v>5</v>
      </c>
      <c r="AK35" s="274" t="s">
        <v>5</v>
      </c>
      <c r="AL35" s="274" t="s">
        <v>5</v>
      </c>
      <c r="AM35" s="274" t="s">
        <v>5</v>
      </c>
      <c r="AN35" s="274" t="s">
        <v>5</v>
      </c>
      <c r="AO35" s="274" t="s">
        <v>5</v>
      </c>
      <c r="AP35" s="274" t="s">
        <v>5</v>
      </c>
      <c r="AQ35" s="274" t="s">
        <v>5</v>
      </c>
      <c r="AR35" s="274" t="s">
        <v>5</v>
      </c>
      <c r="AS35" s="274" t="s">
        <v>5</v>
      </c>
      <c r="AT35" s="274" t="s">
        <v>5</v>
      </c>
      <c r="AU35" s="274" t="s">
        <v>5</v>
      </c>
      <c r="AV35" s="274" t="s">
        <v>5</v>
      </c>
      <c r="AW35" s="274" t="s">
        <v>5</v>
      </c>
      <c r="AX35" s="274" t="s">
        <v>5</v>
      </c>
      <c r="AY35" s="274" t="s">
        <v>5</v>
      </c>
      <c r="AZ35" s="274" t="s">
        <v>5</v>
      </c>
      <c r="BA35" s="274" t="s">
        <v>5</v>
      </c>
      <c r="BB35" s="274" t="s">
        <v>5</v>
      </c>
      <c r="BC35" s="274" t="s">
        <v>5</v>
      </c>
      <c r="BD35" s="274" t="s">
        <v>5</v>
      </c>
      <c r="BE35" s="274">
        <v>1</v>
      </c>
      <c r="BF35" s="274">
        <v>1</v>
      </c>
      <c r="BG35" s="149">
        <v>42</v>
      </c>
      <c r="BH35" s="150">
        <v>0.8571428571428571</v>
      </c>
    </row>
    <row r="36" spans="3:60" ht="45" hidden="1" customHeight="1" thickBot="1">
      <c r="C36" s="184">
        <v>26</v>
      </c>
      <c r="D36" s="147" t="s">
        <v>74</v>
      </c>
      <c r="E36" s="149" t="s">
        <v>5</v>
      </c>
      <c r="F36" s="150" t="s">
        <v>5</v>
      </c>
      <c r="G36" s="149" t="s">
        <v>5</v>
      </c>
      <c r="H36" s="150" t="s">
        <v>5</v>
      </c>
      <c r="I36" s="149" t="s">
        <v>5</v>
      </c>
      <c r="J36" s="150" t="s">
        <v>5</v>
      </c>
      <c r="K36" s="149" t="s">
        <v>5</v>
      </c>
      <c r="L36" s="150" t="s">
        <v>5</v>
      </c>
      <c r="M36" s="149" t="s">
        <v>5</v>
      </c>
      <c r="N36" s="150" t="s">
        <v>5</v>
      </c>
      <c r="O36" s="149" t="s">
        <v>5</v>
      </c>
      <c r="P36" s="150" t="s">
        <v>5</v>
      </c>
      <c r="Q36" s="149" t="s">
        <v>5</v>
      </c>
      <c r="R36" s="150" t="s">
        <v>5</v>
      </c>
      <c r="S36" s="149" t="s">
        <v>5</v>
      </c>
      <c r="T36" s="150" t="s">
        <v>5</v>
      </c>
      <c r="U36" s="149" t="s">
        <v>5</v>
      </c>
      <c r="V36" s="150" t="s">
        <v>5</v>
      </c>
      <c r="W36" s="149" t="s">
        <v>5</v>
      </c>
      <c r="X36" s="150" t="s">
        <v>5</v>
      </c>
      <c r="Y36" s="149" t="s">
        <v>5</v>
      </c>
      <c r="Z36" s="150" t="s">
        <v>5</v>
      </c>
      <c r="AA36" s="149" t="s">
        <v>5</v>
      </c>
      <c r="AB36" s="150" t="s">
        <v>5</v>
      </c>
      <c r="AC36" s="149" t="s">
        <v>5</v>
      </c>
      <c r="AD36" s="150" t="s">
        <v>5</v>
      </c>
      <c r="AE36" s="149" t="s">
        <v>5</v>
      </c>
      <c r="AF36" s="150" t="s">
        <v>5</v>
      </c>
      <c r="AG36" s="149">
        <v>0</v>
      </c>
      <c r="AH36" s="150">
        <v>0</v>
      </c>
      <c r="AI36" s="149">
        <v>3</v>
      </c>
      <c r="AJ36" s="150">
        <v>1</v>
      </c>
      <c r="AK36" s="149">
        <v>3</v>
      </c>
      <c r="AL36" s="150">
        <v>1</v>
      </c>
      <c r="AM36" s="149">
        <v>3</v>
      </c>
      <c r="AN36" s="150">
        <v>1</v>
      </c>
      <c r="AO36" s="149">
        <v>5</v>
      </c>
      <c r="AP36" s="150">
        <v>1</v>
      </c>
      <c r="AQ36" s="149">
        <v>5</v>
      </c>
      <c r="AR36" s="150">
        <v>1</v>
      </c>
      <c r="AS36" s="149">
        <v>3</v>
      </c>
      <c r="AT36" s="150">
        <v>1</v>
      </c>
      <c r="AU36" s="149">
        <v>4</v>
      </c>
      <c r="AV36" s="150">
        <v>1</v>
      </c>
      <c r="AW36" s="149">
        <v>5</v>
      </c>
      <c r="AX36" s="150">
        <v>0.8</v>
      </c>
      <c r="AY36" s="149">
        <v>4</v>
      </c>
      <c r="AZ36" s="150">
        <v>0.75</v>
      </c>
      <c r="BA36" s="149">
        <v>5</v>
      </c>
      <c r="BB36" s="150">
        <v>0.8</v>
      </c>
      <c r="BC36" s="149">
        <v>6</v>
      </c>
      <c r="BD36" s="150">
        <v>0.83333333333333337</v>
      </c>
      <c r="BE36" s="149">
        <v>6</v>
      </c>
      <c r="BF36" s="150">
        <v>0.83333333333333337</v>
      </c>
      <c r="BG36" s="149">
        <v>7</v>
      </c>
      <c r="BH36" s="150">
        <v>0.8571428571428571</v>
      </c>
    </row>
    <row r="37" spans="3:60" ht="45" hidden="1" customHeight="1" thickBot="1">
      <c r="C37" s="184">
        <v>27</v>
      </c>
      <c r="D37" s="147" t="s">
        <v>81</v>
      </c>
      <c r="E37" s="149" t="s">
        <v>5</v>
      </c>
      <c r="F37" s="150" t="s">
        <v>5</v>
      </c>
      <c r="G37" s="149" t="s">
        <v>5</v>
      </c>
      <c r="H37" s="150" t="s">
        <v>5</v>
      </c>
      <c r="I37" s="149" t="s">
        <v>5</v>
      </c>
      <c r="J37" s="150" t="s">
        <v>5</v>
      </c>
      <c r="K37" s="149" t="s">
        <v>5</v>
      </c>
      <c r="L37" s="150" t="s">
        <v>5</v>
      </c>
      <c r="M37" s="149" t="s">
        <v>5</v>
      </c>
      <c r="N37" s="150" t="s">
        <v>5</v>
      </c>
      <c r="O37" s="149" t="s">
        <v>5</v>
      </c>
      <c r="P37" s="150" t="s">
        <v>5</v>
      </c>
      <c r="Q37" s="149" t="s">
        <v>5</v>
      </c>
      <c r="R37" s="150" t="s">
        <v>5</v>
      </c>
      <c r="S37" s="149" t="s">
        <v>5</v>
      </c>
      <c r="T37" s="150" t="s">
        <v>5</v>
      </c>
      <c r="U37" s="149" t="s">
        <v>5</v>
      </c>
      <c r="V37" s="150" t="s">
        <v>5</v>
      </c>
      <c r="W37" s="149" t="s">
        <v>5</v>
      </c>
      <c r="X37" s="150" t="s">
        <v>5</v>
      </c>
      <c r="Y37" s="149" t="s">
        <v>5</v>
      </c>
      <c r="Z37" s="150" t="s">
        <v>5</v>
      </c>
      <c r="AA37" s="149" t="s">
        <v>5</v>
      </c>
      <c r="AB37" s="150" t="s">
        <v>5</v>
      </c>
      <c r="AC37" s="149" t="s">
        <v>5</v>
      </c>
      <c r="AD37" s="150" t="s">
        <v>5</v>
      </c>
      <c r="AE37" s="149">
        <v>0</v>
      </c>
      <c r="AF37" s="150">
        <v>0</v>
      </c>
      <c r="AG37" s="149">
        <v>13</v>
      </c>
      <c r="AH37" s="150">
        <v>0.76923076923076927</v>
      </c>
      <c r="AI37" s="149">
        <v>12</v>
      </c>
      <c r="AJ37" s="150">
        <v>0.91666666666666663</v>
      </c>
      <c r="AK37" s="149">
        <v>15</v>
      </c>
      <c r="AL37" s="150">
        <v>0.93333333333333335</v>
      </c>
      <c r="AM37" s="149">
        <v>18</v>
      </c>
      <c r="AN37" s="150">
        <v>0.94444444444444442</v>
      </c>
      <c r="AO37" s="149">
        <v>16</v>
      </c>
      <c r="AP37" s="150">
        <v>0.9375</v>
      </c>
      <c r="AQ37" s="149">
        <v>16</v>
      </c>
      <c r="AR37" s="150">
        <v>0.9375</v>
      </c>
      <c r="AS37" s="149">
        <v>18</v>
      </c>
      <c r="AT37" s="150">
        <v>0.88888888888888884</v>
      </c>
      <c r="AU37" s="149">
        <v>20</v>
      </c>
      <c r="AV37" s="150">
        <v>0.8</v>
      </c>
      <c r="AW37" s="149">
        <v>24</v>
      </c>
      <c r="AX37" s="150">
        <v>0.83333333333333337</v>
      </c>
      <c r="AY37" s="149">
        <v>24</v>
      </c>
      <c r="AZ37" s="150">
        <v>0.83333333333333337</v>
      </c>
      <c r="BA37" s="149">
        <v>24</v>
      </c>
      <c r="BB37" s="150">
        <v>0.875</v>
      </c>
      <c r="BC37" s="149">
        <v>28</v>
      </c>
      <c r="BD37" s="150">
        <v>0.8214285714285714</v>
      </c>
      <c r="BE37" s="149">
        <v>24</v>
      </c>
      <c r="BF37" s="150">
        <v>0.83333333333333337</v>
      </c>
      <c r="BG37" s="149">
        <v>28</v>
      </c>
      <c r="BH37" s="150">
        <v>0.8571428571428571</v>
      </c>
    </row>
    <row r="38" spans="3:60" ht="45" hidden="1" customHeight="1" thickBot="1">
      <c r="C38" s="184">
        <v>28</v>
      </c>
      <c r="D38" s="147" t="s">
        <v>137</v>
      </c>
      <c r="E38" s="149">
        <v>20</v>
      </c>
      <c r="F38" s="150">
        <v>0.6</v>
      </c>
      <c r="G38" s="149">
        <v>21</v>
      </c>
      <c r="H38" s="150">
        <v>0.67</v>
      </c>
      <c r="I38" s="149">
        <v>23</v>
      </c>
      <c r="J38" s="150">
        <v>0.7</v>
      </c>
      <c r="K38" s="149">
        <v>22</v>
      </c>
      <c r="L38" s="150">
        <v>0.68</v>
      </c>
      <c r="M38" s="149">
        <v>21</v>
      </c>
      <c r="N38" s="150">
        <v>0.76190476190476186</v>
      </c>
      <c r="O38" s="149">
        <v>21</v>
      </c>
      <c r="P38" s="150">
        <v>0.81</v>
      </c>
      <c r="Q38" s="149">
        <v>23</v>
      </c>
      <c r="R38" s="150">
        <v>0.7</v>
      </c>
      <c r="S38" s="149">
        <v>23</v>
      </c>
      <c r="T38" s="150">
        <v>0.7</v>
      </c>
      <c r="U38" s="149">
        <v>23</v>
      </c>
      <c r="V38" s="150">
        <v>0.65</v>
      </c>
      <c r="W38" s="149">
        <v>21</v>
      </c>
      <c r="X38" s="150">
        <v>0.66666666666666663</v>
      </c>
      <c r="Y38" s="149">
        <v>16</v>
      </c>
      <c r="Z38" s="150">
        <v>0.5625</v>
      </c>
      <c r="AA38" s="149">
        <v>23</v>
      </c>
      <c r="AB38" s="150">
        <v>0.60869565217391308</v>
      </c>
      <c r="AC38" s="149">
        <v>23</v>
      </c>
      <c r="AD38" s="150">
        <v>0.65217391304347827</v>
      </c>
      <c r="AE38" s="149">
        <v>24</v>
      </c>
      <c r="AF38" s="150">
        <v>0.70833333333333337</v>
      </c>
      <c r="AG38" s="149">
        <v>24</v>
      </c>
      <c r="AH38" s="150">
        <v>0.70833333333333337</v>
      </c>
      <c r="AI38" s="149">
        <v>25</v>
      </c>
      <c r="AJ38" s="150">
        <v>0.68</v>
      </c>
      <c r="AK38" s="149">
        <v>25</v>
      </c>
      <c r="AL38" s="150">
        <v>0.72</v>
      </c>
      <c r="AM38" s="149">
        <v>25</v>
      </c>
      <c r="AN38" s="150">
        <v>0.8</v>
      </c>
      <c r="AO38" s="149">
        <v>32</v>
      </c>
      <c r="AP38" s="150">
        <v>0.65625</v>
      </c>
      <c r="AQ38" s="149">
        <v>34</v>
      </c>
      <c r="AR38" s="150">
        <v>0.67647058823529416</v>
      </c>
      <c r="AS38" s="149">
        <v>32</v>
      </c>
      <c r="AT38" s="150">
        <v>0.78125</v>
      </c>
      <c r="AU38" s="149">
        <v>30</v>
      </c>
      <c r="AV38" s="150">
        <v>0.77</v>
      </c>
      <c r="AW38" s="149">
        <v>32</v>
      </c>
      <c r="AX38" s="150">
        <v>0.75</v>
      </c>
      <c r="AY38" s="149">
        <v>31</v>
      </c>
      <c r="AZ38" s="150">
        <v>0.77419354838709675</v>
      </c>
      <c r="BA38" s="149">
        <v>29</v>
      </c>
      <c r="BB38" s="150">
        <v>0.82758620689655171</v>
      </c>
      <c r="BC38" s="149">
        <v>33</v>
      </c>
      <c r="BD38" s="150">
        <v>0.84848484848484851</v>
      </c>
      <c r="BE38" s="149">
        <v>32</v>
      </c>
      <c r="BF38" s="150">
        <v>0.84375</v>
      </c>
      <c r="BG38" s="149">
        <v>33</v>
      </c>
      <c r="BH38" s="150">
        <v>0.84848484848484851</v>
      </c>
    </row>
    <row r="39" spans="3:60" ht="45" hidden="1" customHeight="1" thickBot="1">
      <c r="C39" s="184">
        <v>29</v>
      </c>
      <c r="D39" s="147" t="s">
        <v>85</v>
      </c>
      <c r="E39" s="149">
        <v>117</v>
      </c>
      <c r="F39" s="150">
        <v>0.86</v>
      </c>
      <c r="G39" s="149">
        <v>126</v>
      </c>
      <c r="H39" s="150">
        <v>0.85</v>
      </c>
      <c r="I39" s="149">
        <v>121</v>
      </c>
      <c r="J39" s="150">
        <v>0.88</v>
      </c>
      <c r="K39" s="149">
        <v>120</v>
      </c>
      <c r="L39" s="150">
        <v>0.87</v>
      </c>
      <c r="M39" s="149">
        <v>119</v>
      </c>
      <c r="N39" s="150">
        <v>0.8571428571428571</v>
      </c>
      <c r="O39" s="149">
        <v>114</v>
      </c>
      <c r="P39" s="150">
        <v>0.87</v>
      </c>
      <c r="Q39" s="149">
        <v>113</v>
      </c>
      <c r="R39" s="150">
        <v>0.88</v>
      </c>
      <c r="S39" s="149">
        <v>117</v>
      </c>
      <c r="T39" s="150">
        <v>0.86</v>
      </c>
      <c r="U39" s="149">
        <v>122</v>
      </c>
      <c r="V39" s="150">
        <v>0.86</v>
      </c>
      <c r="W39" s="149">
        <v>120</v>
      </c>
      <c r="X39" s="150">
        <v>0.85</v>
      </c>
      <c r="Y39" s="149">
        <v>120</v>
      </c>
      <c r="Z39" s="150">
        <v>0.83333333333333337</v>
      </c>
      <c r="AA39" s="149">
        <v>126</v>
      </c>
      <c r="AB39" s="150">
        <v>0.84920634920634919</v>
      </c>
      <c r="AC39" s="149">
        <v>127</v>
      </c>
      <c r="AD39" s="150">
        <v>0.86614173228346458</v>
      </c>
      <c r="AE39" s="149">
        <v>132</v>
      </c>
      <c r="AF39" s="150">
        <v>0.85606060606060608</v>
      </c>
      <c r="AG39" s="149">
        <v>141</v>
      </c>
      <c r="AH39" s="150">
        <v>0.87234042553191493</v>
      </c>
      <c r="AI39" s="149">
        <v>153</v>
      </c>
      <c r="AJ39" s="150">
        <v>0.88</v>
      </c>
      <c r="AK39" s="149">
        <v>149</v>
      </c>
      <c r="AL39" s="150">
        <v>0.87248322147651003</v>
      </c>
      <c r="AM39" s="149">
        <v>152</v>
      </c>
      <c r="AN39" s="150">
        <v>0.88815789473684215</v>
      </c>
      <c r="AO39" s="149">
        <v>170</v>
      </c>
      <c r="AP39" s="150">
        <v>0.87647058823529411</v>
      </c>
      <c r="AQ39" s="149">
        <v>172</v>
      </c>
      <c r="AR39" s="150">
        <v>0.88372093023255816</v>
      </c>
      <c r="AS39" s="149">
        <v>175</v>
      </c>
      <c r="AT39" s="150">
        <v>0.89142857142857146</v>
      </c>
      <c r="AU39" s="149">
        <v>176</v>
      </c>
      <c r="AV39" s="150">
        <v>0.88</v>
      </c>
      <c r="AW39" s="149">
        <v>182</v>
      </c>
      <c r="AX39" s="150">
        <v>0.84615384615384615</v>
      </c>
      <c r="AY39" s="149">
        <v>184</v>
      </c>
      <c r="AZ39" s="150">
        <v>0.875</v>
      </c>
      <c r="BA39" s="149">
        <v>191</v>
      </c>
      <c r="BB39" s="150">
        <v>0.87434554973821987</v>
      </c>
      <c r="BC39" s="149">
        <v>190</v>
      </c>
      <c r="BD39" s="150">
        <v>0.86842105263157898</v>
      </c>
      <c r="BE39" s="149">
        <v>189</v>
      </c>
      <c r="BF39" s="150">
        <v>0.86772486772486768</v>
      </c>
      <c r="BG39" s="149">
        <v>206</v>
      </c>
      <c r="BH39" s="150">
        <v>0.84466019417475724</v>
      </c>
    </row>
    <row r="40" spans="3:60" ht="45" hidden="1" customHeight="1" thickBot="1">
      <c r="C40" s="184">
        <v>30</v>
      </c>
      <c r="D40" s="147" t="s">
        <v>87</v>
      </c>
      <c r="E40" s="149" t="s">
        <v>5</v>
      </c>
      <c r="F40" s="150" t="s">
        <v>5</v>
      </c>
      <c r="G40" s="149" t="s">
        <v>5</v>
      </c>
      <c r="H40" s="150" t="s">
        <v>5</v>
      </c>
      <c r="I40" s="149" t="s">
        <v>5</v>
      </c>
      <c r="J40" s="150" t="s">
        <v>5</v>
      </c>
      <c r="K40" s="149" t="s">
        <v>5</v>
      </c>
      <c r="L40" s="150" t="s">
        <v>5</v>
      </c>
      <c r="M40" s="149" t="s">
        <v>5</v>
      </c>
      <c r="N40" s="150" t="s">
        <v>5</v>
      </c>
      <c r="O40" s="149" t="s">
        <v>5</v>
      </c>
      <c r="P40" s="150" t="s">
        <v>5</v>
      </c>
      <c r="Q40" s="149" t="s">
        <v>5</v>
      </c>
      <c r="R40" s="150" t="s">
        <v>5</v>
      </c>
      <c r="S40" s="149" t="s">
        <v>5</v>
      </c>
      <c r="T40" s="150" t="s">
        <v>5</v>
      </c>
      <c r="U40" s="149" t="s">
        <v>5</v>
      </c>
      <c r="V40" s="150" t="s">
        <v>5</v>
      </c>
      <c r="W40" s="149" t="s">
        <v>5</v>
      </c>
      <c r="X40" s="150" t="s">
        <v>5</v>
      </c>
      <c r="Y40" s="149" t="s">
        <v>5</v>
      </c>
      <c r="Z40" s="150" t="s">
        <v>5</v>
      </c>
      <c r="AA40" s="149">
        <v>3</v>
      </c>
      <c r="AB40" s="150">
        <v>1</v>
      </c>
      <c r="AC40" s="149">
        <v>0</v>
      </c>
      <c r="AD40" s="150">
        <v>0</v>
      </c>
      <c r="AE40" s="149">
        <v>0</v>
      </c>
      <c r="AF40" s="150">
        <v>0</v>
      </c>
      <c r="AG40" s="149">
        <v>0</v>
      </c>
      <c r="AH40" s="150">
        <v>0</v>
      </c>
      <c r="AI40" s="149">
        <v>4</v>
      </c>
      <c r="AJ40" s="150">
        <v>1</v>
      </c>
      <c r="AK40" s="149">
        <v>9</v>
      </c>
      <c r="AL40" s="150">
        <v>1</v>
      </c>
      <c r="AM40" s="149">
        <v>8</v>
      </c>
      <c r="AN40" s="150">
        <v>1</v>
      </c>
      <c r="AO40" s="149">
        <v>8</v>
      </c>
      <c r="AP40" s="150">
        <v>0.875</v>
      </c>
      <c r="AQ40" s="149">
        <v>8</v>
      </c>
      <c r="AR40" s="150">
        <v>0.875</v>
      </c>
      <c r="AS40" s="149">
        <v>14</v>
      </c>
      <c r="AT40" s="150">
        <v>0.8571428571428571</v>
      </c>
      <c r="AU40" s="149">
        <v>12</v>
      </c>
      <c r="AV40" s="150">
        <v>0.83</v>
      </c>
      <c r="AW40" s="149">
        <v>18</v>
      </c>
      <c r="AX40" s="150">
        <v>0.77777777777777779</v>
      </c>
      <c r="AY40" s="149">
        <v>16</v>
      </c>
      <c r="AZ40" s="150">
        <v>0.875</v>
      </c>
      <c r="BA40" s="149">
        <v>15</v>
      </c>
      <c r="BB40" s="150">
        <v>0.8666666666666667</v>
      </c>
      <c r="BC40" s="149">
        <v>14</v>
      </c>
      <c r="BD40" s="150">
        <v>0.8571428571428571</v>
      </c>
      <c r="BE40" s="149">
        <v>16</v>
      </c>
      <c r="BF40" s="150">
        <v>0.8125</v>
      </c>
      <c r="BG40" s="149">
        <v>18</v>
      </c>
      <c r="BH40" s="150">
        <v>0.83333333333333337</v>
      </c>
    </row>
    <row r="41" spans="3:60" ht="45" hidden="1" customHeight="1" thickBot="1">
      <c r="C41" s="184">
        <v>31</v>
      </c>
      <c r="D41" s="147" t="s">
        <v>127</v>
      </c>
      <c r="E41" s="149">
        <v>7</v>
      </c>
      <c r="F41" s="150">
        <v>0.28999999999999998</v>
      </c>
      <c r="G41" s="149">
        <v>5</v>
      </c>
      <c r="H41" s="150">
        <v>0.8</v>
      </c>
      <c r="I41" s="149">
        <v>8</v>
      </c>
      <c r="J41" s="150">
        <v>1</v>
      </c>
      <c r="K41" s="149">
        <v>15</v>
      </c>
      <c r="L41" s="150">
        <v>1</v>
      </c>
      <c r="M41" s="149">
        <v>14</v>
      </c>
      <c r="N41" s="150">
        <v>1</v>
      </c>
      <c r="O41" s="149">
        <v>15</v>
      </c>
      <c r="P41" s="150">
        <v>1</v>
      </c>
      <c r="Q41" s="149">
        <v>12</v>
      </c>
      <c r="R41" s="150">
        <v>1</v>
      </c>
      <c r="S41" s="149">
        <v>10</v>
      </c>
      <c r="T41" s="150">
        <v>1</v>
      </c>
      <c r="U41" s="149">
        <v>8</v>
      </c>
      <c r="V41" s="150">
        <v>1</v>
      </c>
      <c r="W41" s="149">
        <v>10</v>
      </c>
      <c r="X41" s="150">
        <v>1</v>
      </c>
      <c r="Y41" s="149">
        <v>9</v>
      </c>
      <c r="Z41" s="150">
        <v>1</v>
      </c>
      <c r="AA41" s="149">
        <v>10</v>
      </c>
      <c r="AB41" s="150">
        <v>0.9</v>
      </c>
      <c r="AC41" s="149">
        <v>12</v>
      </c>
      <c r="AD41" s="150">
        <v>0.91666666666666663</v>
      </c>
      <c r="AE41" s="149">
        <v>17</v>
      </c>
      <c r="AF41" s="150">
        <v>0.88235294117647056</v>
      </c>
      <c r="AG41" s="149">
        <v>17</v>
      </c>
      <c r="AH41" s="150">
        <v>0.88235294117647056</v>
      </c>
      <c r="AI41" s="149">
        <v>25</v>
      </c>
      <c r="AJ41" s="150">
        <v>0.8</v>
      </c>
      <c r="AK41" s="149">
        <v>25</v>
      </c>
      <c r="AL41" s="150">
        <v>0.84</v>
      </c>
      <c r="AM41" s="149">
        <v>31</v>
      </c>
      <c r="AN41" s="150">
        <v>0.83870967741935487</v>
      </c>
      <c r="AO41" s="149">
        <v>28</v>
      </c>
      <c r="AP41" s="150">
        <v>0.75</v>
      </c>
      <c r="AQ41" s="149">
        <v>25</v>
      </c>
      <c r="AR41" s="150">
        <v>0.72</v>
      </c>
      <c r="AS41" s="149">
        <v>37</v>
      </c>
      <c r="AT41" s="150">
        <v>0.83783783783783783</v>
      </c>
      <c r="AU41" s="149">
        <v>34</v>
      </c>
      <c r="AV41" s="150">
        <v>0.76</v>
      </c>
      <c r="AW41" s="149">
        <v>31</v>
      </c>
      <c r="AX41" s="150">
        <v>0.64516129032258063</v>
      </c>
      <c r="AY41" s="149">
        <v>33</v>
      </c>
      <c r="AZ41" s="150">
        <v>0.78787878787878785</v>
      </c>
      <c r="BA41" s="149">
        <v>36</v>
      </c>
      <c r="BB41" s="150">
        <v>0.80555555555555558</v>
      </c>
      <c r="BC41" s="149">
        <v>38</v>
      </c>
      <c r="BD41" s="150">
        <v>0.84210526315789469</v>
      </c>
      <c r="BE41" s="149">
        <v>37</v>
      </c>
      <c r="BF41" s="150">
        <v>0.78378378378378377</v>
      </c>
      <c r="BG41" s="149">
        <v>36</v>
      </c>
      <c r="BH41" s="150">
        <v>0.83333333333333337</v>
      </c>
    </row>
    <row r="42" spans="3:60" ht="45" hidden="1" customHeight="1" thickBot="1">
      <c r="C42" s="184">
        <v>32</v>
      </c>
      <c r="D42" s="147" t="s">
        <v>92</v>
      </c>
      <c r="E42" s="149">
        <v>100</v>
      </c>
      <c r="F42" s="150">
        <v>0.69</v>
      </c>
      <c r="G42" s="149">
        <v>97</v>
      </c>
      <c r="H42" s="150">
        <v>0.69</v>
      </c>
      <c r="I42" s="149">
        <v>98</v>
      </c>
      <c r="J42" s="150">
        <v>0.7</v>
      </c>
      <c r="K42" s="149">
        <v>105</v>
      </c>
      <c r="L42" s="150">
        <v>0.72</v>
      </c>
      <c r="M42" s="149">
        <v>109</v>
      </c>
      <c r="N42" s="150">
        <v>0.72477064220183485</v>
      </c>
      <c r="O42" s="149">
        <v>114</v>
      </c>
      <c r="P42" s="150">
        <v>0.72</v>
      </c>
      <c r="Q42" s="149">
        <v>117</v>
      </c>
      <c r="R42" s="150">
        <v>0.73</v>
      </c>
      <c r="S42" s="149">
        <v>120</v>
      </c>
      <c r="T42" s="150">
        <v>0.74</v>
      </c>
      <c r="U42" s="149">
        <v>121</v>
      </c>
      <c r="V42" s="150">
        <v>0.75</v>
      </c>
      <c r="W42" s="149">
        <v>123</v>
      </c>
      <c r="X42" s="150">
        <v>0.75609756097560976</v>
      </c>
      <c r="Y42" s="149">
        <v>132</v>
      </c>
      <c r="Z42" s="150">
        <v>0.77272727272727271</v>
      </c>
      <c r="AA42" s="149">
        <v>142</v>
      </c>
      <c r="AB42" s="150">
        <v>0.78169014084507038</v>
      </c>
      <c r="AC42" s="149">
        <v>152</v>
      </c>
      <c r="AD42" s="150">
        <v>0.80921052631578949</v>
      </c>
      <c r="AE42" s="149">
        <v>163</v>
      </c>
      <c r="AF42" s="150">
        <v>0.82208588957055218</v>
      </c>
      <c r="AG42" s="149">
        <v>164</v>
      </c>
      <c r="AH42" s="150">
        <v>0.81707317073170727</v>
      </c>
      <c r="AI42" s="149">
        <v>172</v>
      </c>
      <c r="AJ42" s="150">
        <v>0.84</v>
      </c>
      <c r="AK42" s="149">
        <v>168</v>
      </c>
      <c r="AL42" s="150">
        <v>0.83333333333333337</v>
      </c>
      <c r="AM42" s="149">
        <v>178</v>
      </c>
      <c r="AN42" s="150">
        <v>0.84269662921348309</v>
      </c>
      <c r="AO42" s="149">
        <v>189</v>
      </c>
      <c r="AP42" s="150">
        <v>0.85185185185185186</v>
      </c>
      <c r="AQ42" s="149">
        <v>190</v>
      </c>
      <c r="AR42" s="150">
        <v>0.85263157894736841</v>
      </c>
      <c r="AS42" s="149">
        <v>197</v>
      </c>
      <c r="AT42" s="150">
        <v>0.85786802030456855</v>
      </c>
      <c r="AU42" s="149">
        <v>197</v>
      </c>
      <c r="AV42" s="150">
        <v>0.86</v>
      </c>
      <c r="AW42" s="149">
        <v>186</v>
      </c>
      <c r="AX42" s="150">
        <v>0.78494623655913975</v>
      </c>
      <c r="AY42" s="149">
        <v>192</v>
      </c>
      <c r="AZ42" s="150">
        <v>0.85416666666666663</v>
      </c>
      <c r="BA42" s="149">
        <v>190</v>
      </c>
      <c r="BB42" s="150">
        <v>0.82631578947368423</v>
      </c>
      <c r="BC42" s="149">
        <v>196</v>
      </c>
      <c r="BD42" s="150">
        <v>0.84183673469387754</v>
      </c>
      <c r="BE42" s="149">
        <v>195</v>
      </c>
      <c r="BF42" s="150">
        <v>0.81025641025641026</v>
      </c>
      <c r="BG42" s="149">
        <v>197</v>
      </c>
      <c r="BH42" s="150">
        <v>0.8324873096446701</v>
      </c>
    </row>
    <row r="43" spans="3:60" ht="45" hidden="1" customHeight="1" thickBot="1">
      <c r="C43" s="184">
        <v>33</v>
      </c>
      <c r="D43" s="147" t="s">
        <v>95</v>
      </c>
      <c r="E43" s="149">
        <v>124</v>
      </c>
      <c r="F43" s="150">
        <v>0.77</v>
      </c>
      <c r="G43" s="149">
        <v>127</v>
      </c>
      <c r="H43" s="150">
        <v>0.76</v>
      </c>
      <c r="I43" s="149">
        <v>123</v>
      </c>
      <c r="J43" s="150">
        <v>0.78</v>
      </c>
      <c r="K43" s="149">
        <v>126</v>
      </c>
      <c r="L43" s="150">
        <v>0.79</v>
      </c>
      <c r="M43" s="149">
        <v>122</v>
      </c>
      <c r="N43" s="150">
        <v>0.79508196721311475</v>
      </c>
      <c r="O43" s="149">
        <v>121</v>
      </c>
      <c r="P43" s="150">
        <v>0.79</v>
      </c>
      <c r="Q43" s="149">
        <v>119</v>
      </c>
      <c r="R43" s="150">
        <v>0.79</v>
      </c>
      <c r="S43" s="149">
        <v>118</v>
      </c>
      <c r="T43" s="150">
        <v>0.81</v>
      </c>
      <c r="U43" s="149">
        <v>121</v>
      </c>
      <c r="V43" s="150">
        <v>0.79</v>
      </c>
      <c r="W43" s="149">
        <v>127</v>
      </c>
      <c r="X43" s="150">
        <v>0.77952755905511806</v>
      </c>
      <c r="Y43" s="149">
        <v>126</v>
      </c>
      <c r="Z43" s="150">
        <v>0.77777777777777779</v>
      </c>
      <c r="AA43" s="149">
        <v>126</v>
      </c>
      <c r="AB43" s="150">
        <v>0.77777777777777779</v>
      </c>
      <c r="AC43" s="149">
        <v>128</v>
      </c>
      <c r="AD43" s="150">
        <v>0.78125</v>
      </c>
      <c r="AE43" s="149">
        <v>136</v>
      </c>
      <c r="AF43" s="150">
        <v>0.79411764705882348</v>
      </c>
      <c r="AG43" s="149">
        <v>136</v>
      </c>
      <c r="AH43" s="150">
        <v>0.79411764705882348</v>
      </c>
      <c r="AI43" s="149">
        <v>138</v>
      </c>
      <c r="AJ43" s="150">
        <v>0.81</v>
      </c>
      <c r="AK43" s="149">
        <v>143</v>
      </c>
      <c r="AL43" s="150">
        <v>0.81118881118881114</v>
      </c>
      <c r="AM43" s="149">
        <v>141</v>
      </c>
      <c r="AN43" s="150">
        <v>0.82269503546099287</v>
      </c>
      <c r="AO43" s="149">
        <v>141</v>
      </c>
      <c r="AP43" s="150">
        <v>0.82269503546099287</v>
      </c>
      <c r="AQ43" s="149">
        <v>140</v>
      </c>
      <c r="AR43" s="150">
        <v>0.82857142857142863</v>
      </c>
      <c r="AS43" s="149">
        <v>140</v>
      </c>
      <c r="AT43" s="150">
        <v>0.82857142857142863</v>
      </c>
      <c r="AU43" s="149">
        <v>139</v>
      </c>
      <c r="AV43" s="150">
        <v>0.83</v>
      </c>
      <c r="AW43" s="149">
        <v>138</v>
      </c>
      <c r="AX43" s="150">
        <v>0.78985507246376807</v>
      </c>
      <c r="AY43" s="149">
        <v>130</v>
      </c>
      <c r="AZ43" s="150">
        <v>0.82307692307692304</v>
      </c>
      <c r="BA43" s="149">
        <v>133</v>
      </c>
      <c r="BB43" s="150">
        <v>0.83458646616541354</v>
      </c>
      <c r="BC43" s="149">
        <v>135</v>
      </c>
      <c r="BD43" s="150">
        <v>0.83703703703703702</v>
      </c>
      <c r="BE43" s="149">
        <v>135</v>
      </c>
      <c r="BF43" s="150">
        <v>0.82962962962962961</v>
      </c>
      <c r="BG43" s="149">
        <v>143</v>
      </c>
      <c r="BH43" s="150">
        <v>0.83216783216783219</v>
      </c>
    </row>
    <row r="44" spans="3:60" ht="45" hidden="1" customHeight="1" thickBot="1">
      <c r="C44" s="184">
        <v>34</v>
      </c>
      <c r="D44" s="147" t="s">
        <v>107</v>
      </c>
      <c r="E44" s="149">
        <v>80</v>
      </c>
      <c r="F44" s="150">
        <v>0.73</v>
      </c>
      <c r="G44" s="149">
        <v>82</v>
      </c>
      <c r="H44" s="150">
        <v>0.74</v>
      </c>
      <c r="I44" s="149">
        <v>81</v>
      </c>
      <c r="J44" s="150">
        <v>0.74</v>
      </c>
      <c r="K44" s="149">
        <v>77</v>
      </c>
      <c r="L44" s="150">
        <v>0.75</v>
      </c>
      <c r="M44" s="149">
        <v>68</v>
      </c>
      <c r="N44" s="150">
        <v>0.75</v>
      </c>
      <c r="O44" s="149">
        <v>64</v>
      </c>
      <c r="P44" s="150">
        <v>0.73</v>
      </c>
      <c r="Q44" s="149">
        <v>64</v>
      </c>
      <c r="R44" s="150">
        <v>0.73</v>
      </c>
      <c r="S44" s="149">
        <v>66</v>
      </c>
      <c r="T44" s="150">
        <v>0.71</v>
      </c>
      <c r="U44" s="149">
        <v>64</v>
      </c>
      <c r="V44" s="150">
        <v>0.7</v>
      </c>
      <c r="W44" s="149">
        <v>66</v>
      </c>
      <c r="X44" s="150">
        <v>0.72727272727272729</v>
      </c>
      <c r="Y44" s="149">
        <v>65</v>
      </c>
      <c r="Z44" s="150">
        <v>0.72307692307692306</v>
      </c>
      <c r="AA44" s="149">
        <v>87</v>
      </c>
      <c r="AB44" s="150">
        <v>0.68965517241379315</v>
      </c>
      <c r="AC44" s="149">
        <v>72</v>
      </c>
      <c r="AD44" s="150">
        <v>0.76388888888888884</v>
      </c>
      <c r="AE44" s="149">
        <v>82</v>
      </c>
      <c r="AF44" s="150">
        <v>0.78048780487804881</v>
      </c>
      <c r="AG44" s="149">
        <v>82</v>
      </c>
      <c r="AH44" s="150">
        <v>0.75609756097560976</v>
      </c>
      <c r="AI44" s="149">
        <v>88</v>
      </c>
      <c r="AJ44" s="150">
        <v>0.80681818181818177</v>
      </c>
      <c r="AK44" s="149">
        <v>96</v>
      </c>
      <c r="AL44" s="150">
        <v>0.79166666666666663</v>
      </c>
      <c r="AM44" s="149">
        <v>96</v>
      </c>
      <c r="AN44" s="150">
        <v>0.79166666666666663</v>
      </c>
      <c r="AO44" s="149">
        <v>98</v>
      </c>
      <c r="AP44" s="150">
        <v>0.79591836734693877</v>
      </c>
      <c r="AQ44" s="149">
        <v>102</v>
      </c>
      <c r="AR44" s="150">
        <v>0.79411764705882348</v>
      </c>
      <c r="AS44" s="149">
        <v>103</v>
      </c>
      <c r="AT44" s="150">
        <v>0.79611650485436891</v>
      </c>
      <c r="AU44" s="149">
        <v>99</v>
      </c>
      <c r="AV44" s="150">
        <v>0.8</v>
      </c>
      <c r="AW44" s="149">
        <v>98</v>
      </c>
      <c r="AX44" s="150">
        <v>0.83673469387755106</v>
      </c>
      <c r="AY44" s="149">
        <v>95</v>
      </c>
      <c r="AZ44" s="150">
        <v>0.81052631578947365</v>
      </c>
      <c r="BA44" s="149">
        <v>105</v>
      </c>
      <c r="BB44" s="150">
        <v>0.80952380952380953</v>
      </c>
      <c r="BC44" s="149">
        <v>108</v>
      </c>
      <c r="BD44" s="150">
        <v>0.79629629629629628</v>
      </c>
      <c r="BE44" s="149">
        <v>106</v>
      </c>
      <c r="BF44" s="150">
        <v>0.81132075471698117</v>
      </c>
      <c r="BG44" s="149">
        <v>110</v>
      </c>
      <c r="BH44" s="150">
        <v>0.82727272727272727</v>
      </c>
    </row>
    <row r="45" spans="3:60" ht="45" hidden="1" customHeight="1" thickBot="1">
      <c r="C45" s="184">
        <v>35</v>
      </c>
      <c r="D45" s="147" t="s">
        <v>91</v>
      </c>
      <c r="E45" s="149">
        <v>18</v>
      </c>
      <c r="F45" s="150">
        <v>0.67</v>
      </c>
      <c r="G45" s="149">
        <v>19</v>
      </c>
      <c r="H45" s="150">
        <v>0.63</v>
      </c>
      <c r="I45" s="149">
        <v>20</v>
      </c>
      <c r="J45" s="150">
        <v>0.6</v>
      </c>
      <c r="K45" s="149">
        <v>23</v>
      </c>
      <c r="L45" s="150">
        <v>0.61</v>
      </c>
      <c r="M45" s="149">
        <v>24</v>
      </c>
      <c r="N45" s="150">
        <v>0.625</v>
      </c>
      <c r="O45" s="149">
        <v>24</v>
      </c>
      <c r="P45" s="150">
        <v>0.63</v>
      </c>
      <c r="Q45" s="149">
        <v>28</v>
      </c>
      <c r="R45" s="150">
        <v>0.64</v>
      </c>
      <c r="S45" s="149">
        <v>27</v>
      </c>
      <c r="T45" s="150">
        <v>0.67</v>
      </c>
      <c r="U45" s="149">
        <v>30</v>
      </c>
      <c r="V45" s="150">
        <v>0.67</v>
      </c>
      <c r="W45" s="149">
        <v>31</v>
      </c>
      <c r="X45" s="150">
        <v>0.64516129032258063</v>
      </c>
      <c r="Y45" s="149">
        <v>29</v>
      </c>
      <c r="Z45" s="150">
        <v>0.68965517241379315</v>
      </c>
      <c r="AA45" s="149">
        <v>27</v>
      </c>
      <c r="AB45" s="150">
        <v>0.70370370370370372</v>
      </c>
      <c r="AC45" s="149">
        <v>26</v>
      </c>
      <c r="AD45" s="150">
        <v>0.73076923076923073</v>
      </c>
      <c r="AE45" s="149">
        <v>26</v>
      </c>
      <c r="AF45" s="150">
        <v>0.73076923076923073</v>
      </c>
      <c r="AG45" s="149">
        <v>25</v>
      </c>
      <c r="AH45" s="150">
        <v>0.72</v>
      </c>
      <c r="AI45" s="149">
        <v>24</v>
      </c>
      <c r="AJ45" s="150">
        <v>0.70833333333333337</v>
      </c>
      <c r="AK45" s="149">
        <v>23</v>
      </c>
      <c r="AL45" s="150">
        <v>0.73913043478260865</v>
      </c>
      <c r="AM45" s="149">
        <v>21</v>
      </c>
      <c r="AN45" s="150">
        <v>0.76190476190476186</v>
      </c>
      <c r="AO45" s="149">
        <v>19</v>
      </c>
      <c r="AP45" s="150">
        <v>0.84210526315789469</v>
      </c>
      <c r="AQ45" s="149">
        <v>21</v>
      </c>
      <c r="AR45" s="150">
        <v>0.8571428571428571</v>
      </c>
      <c r="AS45" s="149">
        <v>32</v>
      </c>
      <c r="AT45" s="150">
        <v>0.8125</v>
      </c>
      <c r="AU45" s="149">
        <v>34</v>
      </c>
      <c r="AV45" s="150">
        <v>0.79</v>
      </c>
      <c r="AW45" s="149">
        <v>31</v>
      </c>
      <c r="AX45" s="150">
        <v>0.77419354838709675</v>
      </c>
      <c r="AY45" s="149">
        <v>27</v>
      </c>
      <c r="AZ45" s="150">
        <v>0.7407407407407407</v>
      </c>
      <c r="BA45" s="149">
        <v>28</v>
      </c>
      <c r="BB45" s="150">
        <v>0.75</v>
      </c>
      <c r="BC45" s="149">
        <v>28</v>
      </c>
      <c r="BD45" s="150">
        <v>0.7857142857142857</v>
      </c>
      <c r="BE45" s="149">
        <v>36</v>
      </c>
      <c r="BF45" s="150">
        <v>0.80555555555555558</v>
      </c>
      <c r="BG45" s="149">
        <v>40</v>
      </c>
      <c r="BH45" s="150">
        <v>0.82499999999999996</v>
      </c>
    </row>
    <row r="46" spans="3:60" ht="45" hidden="1" customHeight="1" thickBot="1">
      <c r="C46" s="184">
        <v>36</v>
      </c>
      <c r="D46" s="147" t="s">
        <v>504</v>
      </c>
      <c r="E46" s="149" t="s">
        <v>5</v>
      </c>
      <c r="F46" s="150" t="s">
        <v>5</v>
      </c>
      <c r="G46" s="149" t="s">
        <v>5</v>
      </c>
      <c r="H46" s="150" t="s">
        <v>5</v>
      </c>
      <c r="I46" s="149" t="s">
        <v>5</v>
      </c>
      <c r="J46" s="150" t="s">
        <v>5</v>
      </c>
      <c r="K46" s="149" t="s">
        <v>5</v>
      </c>
      <c r="L46" s="150" t="s">
        <v>5</v>
      </c>
      <c r="M46" s="149" t="s">
        <v>5</v>
      </c>
      <c r="N46" s="150" t="s">
        <v>5</v>
      </c>
      <c r="O46" s="149" t="s">
        <v>5</v>
      </c>
      <c r="P46" s="150" t="s">
        <v>5</v>
      </c>
      <c r="Q46" s="149" t="s">
        <v>5</v>
      </c>
      <c r="R46" s="150" t="s">
        <v>5</v>
      </c>
      <c r="S46" s="149" t="s">
        <v>5</v>
      </c>
      <c r="T46" s="150" t="s">
        <v>5</v>
      </c>
      <c r="U46" s="149" t="s">
        <v>5</v>
      </c>
      <c r="V46" s="150" t="s">
        <v>5</v>
      </c>
      <c r="W46" s="149" t="s">
        <v>5</v>
      </c>
      <c r="X46" s="150" t="s">
        <v>5</v>
      </c>
      <c r="Y46" s="149" t="s">
        <v>5</v>
      </c>
      <c r="Z46" s="150" t="s">
        <v>5</v>
      </c>
      <c r="AA46" s="149" t="s">
        <v>5</v>
      </c>
      <c r="AB46" s="150" t="s">
        <v>5</v>
      </c>
      <c r="AC46" s="149" t="s">
        <v>5</v>
      </c>
      <c r="AD46" s="150" t="s">
        <v>5</v>
      </c>
      <c r="AE46" s="149" t="s">
        <v>5</v>
      </c>
      <c r="AF46" s="150" t="s">
        <v>5</v>
      </c>
      <c r="AG46" s="149" t="s">
        <v>5</v>
      </c>
      <c r="AH46" s="150" t="s">
        <v>5</v>
      </c>
      <c r="AI46" s="149" t="s">
        <v>5</v>
      </c>
      <c r="AJ46" s="150" t="s">
        <v>5</v>
      </c>
      <c r="AK46" s="149" t="s">
        <v>5</v>
      </c>
      <c r="AL46" s="150" t="s">
        <v>5</v>
      </c>
      <c r="AM46" s="149" t="s">
        <v>5</v>
      </c>
      <c r="AN46" s="150" t="s">
        <v>5</v>
      </c>
      <c r="AO46" s="149" t="s">
        <v>5</v>
      </c>
      <c r="AP46" s="150" t="s">
        <v>5</v>
      </c>
      <c r="AQ46" s="149" t="s">
        <v>5</v>
      </c>
      <c r="AR46" s="150" t="s">
        <v>5</v>
      </c>
      <c r="AS46" s="149">
        <v>9</v>
      </c>
      <c r="AT46" s="150">
        <v>0.66666666666666663</v>
      </c>
      <c r="AU46" s="149">
        <v>9</v>
      </c>
      <c r="AV46" s="150">
        <v>0.67</v>
      </c>
      <c r="AW46" s="149">
        <v>14</v>
      </c>
      <c r="AX46" s="150">
        <v>0.8571428571428571</v>
      </c>
      <c r="AY46" s="149">
        <v>14</v>
      </c>
      <c r="AZ46" s="150">
        <v>0.7142857142857143</v>
      </c>
      <c r="BA46" s="149">
        <v>20</v>
      </c>
      <c r="BB46" s="150">
        <v>0.7</v>
      </c>
      <c r="BC46" s="149">
        <v>20</v>
      </c>
      <c r="BD46" s="150">
        <v>0.7</v>
      </c>
      <c r="BE46" s="149">
        <v>21</v>
      </c>
      <c r="BF46" s="150">
        <v>0.76190476190476186</v>
      </c>
      <c r="BG46" s="149">
        <v>17</v>
      </c>
      <c r="BH46" s="150">
        <v>0.82352941176470584</v>
      </c>
    </row>
    <row r="47" spans="3:60" ht="45" hidden="1" customHeight="1" thickBot="1">
      <c r="C47" s="184">
        <v>37</v>
      </c>
      <c r="D47" s="147" t="s">
        <v>108</v>
      </c>
      <c r="E47" s="149">
        <v>77</v>
      </c>
      <c r="F47" s="150">
        <v>0.73</v>
      </c>
      <c r="G47" s="149">
        <v>74</v>
      </c>
      <c r="H47" s="150">
        <v>0.72</v>
      </c>
      <c r="I47" s="149">
        <v>75</v>
      </c>
      <c r="J47" s="150">
        <v>0.73</v>
      </c>
      <c r="K47" s="149">
        <v>72</v>
      </c>
      <c r="L47" s="150">
        <v>0.72</v>
      </c>
      <c r="M47" s="149">
        <v>78</v>
      </c>
      <c r="N47" s="150">
        <v>0.74358974358974361</v>
      </c>
      <c r="O47" s="149">
        <v>77</v>
      </c>
      <c r="P47" s="150">
        <v>0.73</v>
      </c>
      <c r="Q47" s="149">
        <v>83</v>
      </c>
      <c r="R47" s="150">
        <v>0.75</v>
      </c>
      <c r="S47" s="149">
        <v>83</v>
      </c>
      <c r="T47" s="150">
        <v>0.75</v>
      </c>
      <c r="U47" s="149">
        <v>84</v>
      </c>
      <c r="V47" s="150">
        <v>0.74</v>
      </c>
      <c r="W47" s="149">
        <v>88</v>
      </c>
      <c r="X47" s="150">
        <v>0.72727272727272729</v>
      </c>
      <c r="Y47" s="149">
        <v>89</v>
      </c>
      <c r="Z47" s="150">
        <v>0.7303370786516854</v>
      </c>
      <c r="AA47" s="149">
        <v>87</v>
      </c>
      <c r="AB47" s="150">
        <v>0.74712643678160917</v>
      </c>
      <c r="AC47" s="149">
        <v>84</v>
      </c>
      <c r="AD47" s="150">
        <v>0.72619047619047616</v>
      </c>
      <c r="AE47" s="149">
        <v>87</v>
      </c>
      <c r="AF47" s="150">
        <v>0.75862068965517238</v>
      </c>
      <c r="AG47" s="149">
        <v>88</v>
      </c>
      <c r="AH47" s="150">
        <v>0.76136363636363635</v>
      </c>
      <c r="AI47" s="149">
        <v>92</v>
      </c>
      <c r="AJ47" s="150">
        <v>0.73</v>
      </c>
      <c r="AK47" s="149">
        <v>89</v>
      </c>
      <c r="AL47" s="150">
        <v>0.7528089887640449</v>
      </c>
      <c r="AM47" s="149">
        <v>93</v>
      </c>
      <c r="AN47" s="150">
        <v>0.78494623655913975</v>
      </c>
      <c r="AO47" s="149">
        <v>98</v>
      </c>
      <c r="AP47" s="150">
        <v>0.79591836734693877</v>
      </c>
      <c r="AQ47" s="149">
        <v>100</v>
      </c>
      <c r="AR47" s="150">
        <v>0.79</v>
      </c>
      <c r="AS47" s="149">
        <v>97</v>
      </c>
      <c r="AT47" s="150">
        <v>0.76288659793814428</v>
      </c>
      <c r="AU47" s="149">
        <v>102</v>
      </c>
      <c r="AV47" s="150">
        <v>0.78</v>
      </c>
      <c r="AW47" s="149">
        <v>108</v>
      </c>
      <c r="AX47" s="150">
        <v>0.58333333333333337</v>
      </c>
      <c r="AY47" s="149">
        <v>110</v>
      </c>
      <c r="AZ47" s="150">
        <v>0.80909090909090908</v>
      </c>
      <c r="BA47" s="149">
        <v>112</v>
      </c>
      <c r="BB47" s="150">
        <v>0.8214285714285714</v>
      </c>
      <c r="BC47" s="149">
        <v>118</v>
      </c>
      <c r="BD47" s="150">
        <v>0.80508474576271183</v>
      </c>
      <c r="BE47" s="149">
        <v>123</v>
      </c>
      <c r="BF47" s="150">
        <v>0.81300813008130079</v>
      </c>
      <c r="BG47" s="149">
        <v>121</v>
      </c>
      <c r="BH47" s="150">
        <v>0.81818181818181823</v>
      </c>
    </row>
    <row r="48" spans="3:60" ht="45" hidden="1" customHeight="1" thickBot="1">
      <c r="C48" s="184">
        <v>38</v>
      </c>
      <c r="D48" s="147" t="s">
        <v>505</v>
      </c>
      <c r="E48" s="277" t="s">
        <v>5</v>
      </c>
      <c r="F48" s="278" t="s">
        <v>5</v>
      </c>
      <c r="G48" s="277" t="s">
        <v>5</v>
      </c>
      <c r="H48" s="278" t="s">
        <v>5</v>
      </c>
      <c r="I48" s="277" t="s">
        <v>5</v>
      </c>
      <c r="J48" s="278" t="s">
        <v>5</v>
      </c>
      <c r="K48" s="277" t="s">
        <v>5</v>
      </c>
      <c r="L48" s="278" t="s">
        <v>5</v>
      </c>
      <c r="M48" s="277" t="s">
        <v>5</v>
      </c>
      <c r="N48" s="278" t="s">
        <v>5</v>
      </c>
      <c r="O48" s="277" t="s">
        <v>5</v>
      </c>
      <c r="P48" s="278" t="s">
        <v>5</v>
      </c>
      <c r="Q48" s="277" t="s">
        <v>5</v>
      </c>
      <c r="R48" s="278" t="s">
        <v>5</v>
      </c>
      <c r="S48" s="277" t="s">
        <v>5</v>
      </c>
      <c r="T48" s="278" t="s">
        <v>5</v>
      </c>
      <c r="U48" s="277" t="s">
        <v>5</v>
      </c>
      <c r="V48" s="278" t="s">
        <v>5</v>
      </c>
      <c r="W48" s="277" t="s">
        <v>5</v>
      </c>
      <c r="X48" s="278" t="s">
        <v>5</v>
      </c>
      <c r="Y48" s="277" t="s">
        <v>5</v>
      </c>
      <c r="Z48" s="278" t="s">
        <v>5</v>
      </c>
      <c r="AA48" s="277" t="s">
        <v>5</v>
      </c>
      <c r="AB48" s="278" t="s">
        <v>5</v>
      </c>
      <c r="AC48" s="277" t="s">
        <v>5</v>
      </c>
      <c r="AD48" s="278" t="s">
        <v>5</v>
      </c>
      <c r="AE48" s="277" t="s">
        <v>5</v>
      </c>
      <c r="AF48" s="278" t="s">
        <v>5</v>
      </c>
      <c r="AG48" s="277" t="s">
        <v>5</v>
      </c>
      <c r="AH48" s="278" t="s">
        <v>5</v>
      </c>
      <c r="AI48" s="277" t="s">
        <v>5</v>
      </c>
      <c r="AJ48" s="278" t="s">
        <v>5</v>
      </c>
      <c r="AK48" s="277" t="s">
        <v>5</v>
      </c>
      <c r="AL48" s="278" t="s">
        <v>5</v>
      </c>
      <c r="AM48" s="277" t="s">
        <v>5</v>
      </c>
      <c r="AN48" s="150" t="s">
        <v>5</v>
      </c>
      <c r="AO48" s="149" t="s">
        <v>5</v>
      </c>
      <c r="AP48" s="150" t="s">
        <v>5</v>
      </c>
      <c r="AQ48" s="149" t="s">
        <v>5</v>
      </c>
      <c r="AR48" s="150" t="s">
        <v>5</v>
      </c>
      <c r="AS48" s="149">
        <v>0</v>
      </c>
      <c r="AT48" s="150">
        <v>0</v>
      </c>
      <c r="AU48" s="149">
        <v>0</v>
      </c>
      <c r="AV48" s="150">
        <v>0</v>
      </c>
      <c r="AW48" s="149">
        <v>10</v>
      </c>
      <c r="AX48" s="150">
        <v>0.6</v>
      </c>
      <c r="AY48" s="149">
        <v>11</v>
      </c>
      <c r="AZ48" s="150">
        <v>0.72727272727272729</v>
      </c>
      <c r="BA48" s="149">
        <v>12</v>
      </c>
      <c r="BB48" s="150">
        <v>0.75</v>
      </c>
      <c r="BC48" s="149">
        <v>13</v>
      </c>
      <c r="BD48" s="150">
        <v>0.76923076923076927</v>
      </c>
      <c r="BE48" s="149">
        <v>12</v>
      </c>
      <c r="BF48" s="150">
        <v>0.75</v>
      </c>
      <c r="BG48" s="149">
        <v>11</v>
      </c>
      <c r="BH48" s="150">
        <v>0.81818181818181823</v>
      </c>
    </row>
    <row r="49" spans="3:60" ht="45" hidden="1" customHeight="1" thickBot="1">
      <c r="C49" s="184">
        <v>39</v>
      </c>
      <c r="D49" s="147" t="s">
        <v>104</v>
      </c>
      <c r="E49" s="149" t="s">
        <v>5</v>
      </c>
      <c r="F49" s="150" t="s">
        <v>5</v>
      </c>
      <c r="G49" s="149" t="s">
        <v>5</v>
      </c>
      <c r="H49" s="150" t="s">
        <v>5</v>
      </c>
      <c r="I49" s="149" t="s">
        <v>5</v>
      </c>
      <c r="J49" s="150" t="s">
        <v>5</v>
      </c>
      <c r="K49" s="149" t="s">
        <v>5</v>
      </c>
      <c r="L49" s="150" t="s">
        <v>5</v>
      </c>
      <c r="M49" s="149">
        <v>3</v>
      </c>
      <c r="N49" s="150">
        <v>1</v>
      </c>
      <c r="O49" s="149">
        <v>4</v>
      </c>
      <c r="P49" s="150">
        <v>1</v>
      </c>
      <c r="Q49" s="149">
        <v>7</v>
      </c>
      <c r="R49" s="150">
        <v>1</v>
      </c>
      <c r="S49" s="149">
        <v>9</v>
      </c>
      <c r="T49" s="150">
        <v>0.78</v>
      </c>
      <c r="U49" s="149">
        <v>10</v>
      </c>
      <c r="V49" s="150">
        <v>0.8</v>
      </c>
      <c r="W49" s="149">
        <v>11</v>
      </c>
      <c r="X49" s="150">
        <v>0.81818181818181823</v>
      </c>
      <c r="Y49" s="149">
        <v>11</v>
      </c>
      <c r="Z49" s="150">
        <v>0.81818181818181823</v>
      </c>
      <c r="AA49" s="149">
        <v>11</v>
      </c>
      <c r="AB49" s="150">
        <v>0.81818181818181823</v>
      </c>
      <c r="AC49" s="149">
        <v>11</v>
      </c>
      <c r="AD49" s="150">
        <v>0.81818181818181823</v>
      </c>
      <c r="AE49" s="149">
        <v>13</v>
      </c>
      <c r="AF49" s="150">
        <v>0.84615384615384615</v>
      </c>
      <c r="AG49" s="149">
        <v>12</v>
      </c>
      <c r="AH49" s="150">
        <v>0.83333333333333337</v>
      </c>
      <c r="AI49" s="149">
        <v>13</v>
      </c>
      <c r="AJ49" s="150">
        <v>0.85</v>
      </c>
      <c r="AK49" s="149">
        <v>15</v>
      </c>
      <c r="AL49" s="150">
        <v>0.8666666666666667</v>
      </c>
      <c r="AM49" s="149">
        <v>16</v>
      </c>
      <c r="AN49" s="150">
        <v>0.8125</v>
      </c>
      <c r="AO49" s="149">
        <v>16</v>
      </c>
      <c r="AP49" s="150">
        <v>0.8125</v>
      </c>
      <c r="AQ49" s="149">
        <v>15</v>
      </c>
      <c r="AR49" s="150">
        <v>0.8</v>
      </c>
      <c r="AS49" s="149">
        <v>14</v>
      </c>
      <c r="AT49" s="150">
        <v>0.7857142857142857</v>
      </c>
      <c r="AU49" s="149">
        <v>18</v>
      </c>
      <c r="AV49" s="150">
        <v>0.78</v>
      </c>
      <c r="AW49" s="149">
        <v>13</v>
      </c>
      <c r="AX49" s="150">
        <v>0.76923076923076927</v>
      </c>
      <c r="AY49" s="149">
        <v>14</v>
      </c>
      <c r="AZ49" s="150">
        <v>0.7142857142857143</v>
      </c>
      <c r="BA49" s="149">
        <v>16</v>
      </c>
      <c r="BB49" s="150">
        <v>0.6875</v>
      </c>
      <c r="BC49" s="149">
        <v>18</v>
      </c>
      <c r="BD49" s="150">
        <v>0.83333333333333337</v>
      </c>
      <c r="BE49" s="149">
        <v>23</v>
      </c>
      <c r="BF49" s="150">
        <v>0.69565217391304346</v>
      </c>
      <c r="BG49" s="149">
        <v>16</v>
      </c>
      <c r="BH49" s="150">
        <v>0.8125</v>
      </c>
    </row>
    <row r="50" spans="3:60" ht="45" hidden="1" customHeight="1" thickBot="1">
      <c r="C50" s="184">
        <v>40</v>
      </c>
      <c r="D50" s="147" t="s">
        <v>97</v>
      </c>
      <c r="E50" s="149">
        <v>200</v>
      </c>
      <c r="F50" s="150">
        <v>0.82</v>
      </c>
      <c r="G50" s="149">
        <v>196</v>
      </c>
      <c r="H50" s="150">
        <v>0.82</v>
      </c>
      <c r="I50" s="149">
        <v>194</v>
      </c>
      <c r="J50" s="150">
        <v>0.82</v>
      </c>
      <c r="K50" s="149">
        <v>187</v>
      </c>
      <c r="L50" s="150">
        <v>0.83</v>
      </c>
      <c r="M50" s="149">
        <v>185</v>
      </c>
      <c r="N50" s="150">
        <v>0.82162162162162167</v>
      </c>
      <c r="O50" s="149">
        <v>186</v>
      </c>
      <c r="P50" s="150">
        <v>0.82</v>
      </c>
      <c r="Q50" s="149">
        <v>180</v>
      </c>
      <c r="R50" s="150">
        <v>0.82</v>
      </c>
      <c r="S50" s="149">
        <v>176</v>
      </c>
      <c r="T50" s="150">
        <v>0.82</v>
      </c>
      <c r="U50" s="149">
        <v>170</v>
      </c>
      <c r="V50" s="150">
        <v>0.81</v>
      </c>
      <c r="W50" s="149">
        <v>167</v>
      </c>
      <c r="X50" s="150">
        <v>0.80838323353293418</v>
      </c>
      <c r="Y50" s="149">
        <v>167</v>
      </c>
      <c r="Z50" s="150">
        <v>0.80838323353293418</v>
      </c>
      <c r="AA50" s="149">
        <v>168</v>
      </c>
      <c r="AB50" s="150">
        <v>0.80952380952380953</v>
      </c>
      <c r="AC50" s="149">
        <v>170</v>
      </c>
      <c r="AD50" s="150">
        <v>0.81764705882352939</v>
      </c>
      <c r="AE50" s="149">
        <v>178</v>
      </c>
      <c r="AF50" s="150">
        <v>0.8258426966292135</v>
      </c>
      <c r="AG50" s="149">
        <v>177</v>
      </c>
      <c r="AH50" s="150">
        <v>0.8192090395480226</v>
      </c>
      <c r="AI50" s="149">
        <v>175</v>
      </c>
      <c r="AJ50" s="150">
        <v>0.82</v>
      </c>
      <c r="AK50" s="149">
        <v>175</v>
      </c>
      <c r="AL50" s="150">
        <v>0.81714285714285717</v>
      </c>
      <c r="AM50" s="149">
        <v>174</v>
      </c>
      <c r="AN50" s="150">
        <v>0.82758620689655171</v>
      </c>
      <c r="AO50" s="149">
        <v>181</v>
      </c>
      <c r="AP50" s="150">
        <v>0.82872928176795579</v>
      </c>
      <c r="AQ50" s="149">
        <v>186</v>
      </c>
      <c r="AR50" s="150">
        <v>0.82795698924731187</v>
      </c>
      <c r="AS50" s="149">
        <v>180</v>
      </c>
      <c r="AT50" s="150">
        <v>0.81111111111111112</v>
      </c>
      <c r="AU50" s="149">
        <v>182</v>
      </c>
      <c r="AV50" s="150">
        <v>0.81</v>
      </c>
      <c r="AW50" s="149">
        <v>186</v>
      </c>
      <c r="AX50" s="150">
        <v>0.88172043010752688</v>
      </c>
      <c r="AY50" s="149">
        <v>186</v>
      </c>
      <c r="AZ50" s="150">
        <v>0.80107526881720426</v>
      </c>
      <c r="BA50" s="149">
        <v>190</v>
      </c>
      <c r="BB50" s="150">
        <v>0.80526315789473679</v>
      </c>
      <c r="BC50" s="149">
        <v>193</v>
      </c>
      <c r="BD50" s="150">
        <v>0.80829015544041449</v>
      </c>
      <c r="BE50" s="149">
        <v>187</v>
      </c>
      <c r="BF50" s="150">
        <v>0.80213903743315507</v>
      </c>
      <c r="BG50" s="149">
        <v>190</v>
      </c>
      <c r="BH50" s="150">
        <v>0.80526315789473679</v>
      </c>
    </row>
    <row r="51" spans="3:60" ht="45" hidden="1" customHeight="1" thickBot="1">
      <c r="C51" s="184">
        <v>41</v>
      </c>
      <c r="D51" s="147" t="s">
        <v>547</v>
      </c>
      <c r="E51" s="149" t="s">
        <v>5</v>
      </c>
      <c r="F51" s="150" t="s">
        <v>5</v>
      </c>
      <c r="G51" s="149" t="s">
        <v>5</v>
      </c>
      <c r="H51" s="150" t="s">
        <v>5</v>
      </c>
      <c r="I51" s="149" t="s">
        <v>5</v>
      </c>
      <c r="J51" s="150" t="s">
        <v>5</v>
      </c>
      <c r="K51" s="149" t="s">
        <v>5</v>
      </c>
      <c r="L51" s="150" t="s">
        <v>5</v>
      </c>
      <c r="M51" s="149">
        <v>4</v>
      </c>
      <c r="N51" s="150">
        <v>1</v>
      </c>
      <c r="O51" s="149">
        <v>5</v>
      </c>
      <c r="P51" s="150">
        <v>1</v>
      </c>
      <c r="Q51" s="149">
        <v>5</v>
      </c>
      <c r="R51" s="150">
        <v>1</v>
      </c>
      <c r="S51" s="149">
        <v>5</v>
      </c>
      <c r="T51" s="150">
        <v>1</v>
      </c>
      <c r="U51" s="149">
        <v>9</v>
      </c>
      <c r="V51" s="150">
        <v>0.78</v>
      </c>
      <c r="W51" s="149">
        <v>10</v>
      </c>
      <c r="X51" s="150">
        <v>0.8</v>
      </c>
      <c r="Y51" s="149">
        <v>9</v>
      </c>
      <c r="Z51" s="150">
        <v>0.77777777777777779</v>
      </c>
      <c r="AA51" s="149">
        <v>11</v>
      </c>
      <c r="AB51" s="150">
        <v>0.81818181818181823</v>
      </c>
      <c r="AC51" s="149">
        <v>11</v>
      </c>
      <c r="AD51" s="150">
        <v>0.81818181818181823</v>
      </c>
      <c r="AE51" s="149">
        <v>10</v>
      </c>
      <c r="AF51" s="150">
        <v>0.8</v>
      </c>
      <c r="AG51" s="149">
        <v>13</v>
      </c>
      <c r="AH51" s="150">
        <v>0.76923076923076927</v>
      </c>
      <c r="AI51" s="149">
        <v>10</v>
      </c>
      <c r="AJ51" s="150">
        <v>0.8</v>
      </c>
      <c r="AK51" s="149">
        <v>10</v>
      </c>
      <c r="AL51" s="150">
        <v>0.7</v>
      </c>
      <c r="AM51" s="149">
        <v>9</v>
      </c>
      <c r="AN51" s="150">
        <v>0.77777777777777779</v>
      </c>
      <c r="AO51" s="149">
        <v>9</v>
      </c>
      <c r="AP51" s="150">
        <v>0.77777777777777779</v>
      </c>
      <c r="AQ51" s="149">
        <v>12</v>
      </c>
      <c r="AR51" s="150">
        <v>0.83333333333333337</v>
      </c>
      <c r="AS51" s="149">
        <v>15</v>
      </c>
      <c r="AT51" s="150">
        <v>0.73333333333333328</v>
      </c>
      <c r="AU51" s="149">
        <v>14</v>
      </c>
      <c r="AV51" s="150">
        <v>0.79</v>
      </c>
      <c r="AW51" s="149">
        <v>17</v>
      </c>
      <c r="AX51" s="150">
        <v>0.82352941176470584</v>
      </c>
      <c r="AY51" s="149">
        <v>20</v>
      </c>
      <c r="AZ51" s="150">
        <v>0.8</v>
      </c>
      <c r="BA51" s="149">
        <v>24</v>
      </c>
      <c r="BB51" s="150">
        <v>0.79166666666666663</v>
      </c>
      <c r="BC51" s="149">
        <v>26</v>
      </c>
      <c r="BD51" s="150">
        <v>0.80769230769230771</v>
      </c>
      <c r="BE51" s="149">
        <v>26</v>
      </c>
      <c r="BF51" s="150">
        <v>0.80769230769230771</v>
      </c>
      <c r="BG51" s="149">
        <v>25</v>
      </c>
      <c r="BH51" s="150">
        <v>0.8</v>
      </c>
    </row>
    <row r="52" spans="3:60" ht="45" hidden="1" customHeight="1" thickBot="1">
      <c r="C52" s="184">
        <v>42</v>
      </c>
      <c r="D52" s="147" t="s">
        <v>77</v>
      </c>
      <c r="E52" s="149" t="s">
        <v>5</v>
      </c>
      <c r="F52" s="150" t="s">
        <v>5</v>
      </c>
      <c r="G52" s="149" t="s">
        <v>5</v>
      </c>
      <c r="H52" s="150" t="s">
        <v>5</v>
      </c>
      <c r="I52" s="149" t="s">
        <v>5</v>
      </c>
      <c r="J52" s="150" t="s">
        <v>5</v>
      </c>
      <c r="K52" s="149" t="s">
        <v>5</v>
      </c>
      <c r="L52" s="150" t="s">
        <v>5</v>
      </c>
      <c r="M52" s="149" t="s">
        <v>5</v>
      </c>
      <c r="N52" s="150" t="s">
        <v>5</v>
      </c>
      <c r="O52" s="149" t="s">
        <v>5</v>
      </c>
      <c r="P52" s="150" t="s">
        <v>5</v>
      </c>
      <c r="Q52" s="149" t="s">
        <v>5</v>
      </c>
      <c r="R52" s="150" t="s">
        <v>5</v>
      </c>
      <c r="S52" s="149" t="s">
        <v>5</v>
      </c>
      <c r="T52" s="150" t="s">
        <v>5</v>
      </c>
      <c r="U52" s="149" t="s">
        <v>5</v>
      </c>
      <c r="V52" s="150" t="s">
        <v>5</v>
      </c>
      <c r="W52" s="149" t="s">
        <v>5</v>
      </c>
      <c r="X52" s="150" t="s">
        <v>5</v>
      </c>
      <c r="Y52" s="149" t="s">
        <v>5</v>
      </c>
      <c r="Z52" s="150" t="s">
        <v>5</v>
      </c>
      <c r="AA52" s="149" t="s">
        <v>5</v>
      </c>
      <c r="AB52" s="150" t="s">
        <v>5</v>
      </c>
      <c r="AC52" s="149" t="s">
        <v>5</v>
      </c>
      <c r="AD52" s="150" t="s">
        <v>5</v>
      </c>
      <c r="AE52" s="149" t="s">
        <v>5</v>
      </c>
      <c r="AF52" s="150" t="s">
        <v>5</v>
      </c>
      <c r="AG52" s="149" t="s">
        <v>5</v>
      </c>
      <c r="AH52" s="150" t="s">
        <v>5</v>
      </c>
      <c r="AI52" s="149" t="s">
        <v>5</v>
      </c>
      <c r="AJ52" s="150" t="s">
        <v>5</v>
      </c>
      <c r="AK52" s="149" t="s">
        <v>5</v>
      </c>
      <c r="AL52" s="150" t="s">
        <v>5</v>
      </c>
      <c r="AM52" s="149">
        <v>0</v>
      </c>
      <c r="AN52" s="150">
        <v>0</v>
      </c>
      <c r="AO52" s="149">
        <v>1</v>
      </c>
      <c r="AP52" s="150">
        <v>1</v>
      </c>
      <c r="AQ52" s="149">
        <v>1</v>
      </c>
      <c r="AR52" s="150">
        <v>1</v>
      </c>
      <c r="AS52" s="149">
        <v>4</v>
      </c>
      <c r="AT52" s="150">
        <v>1</v>
      </c>
      <c r="AU52" s="149">
        <v>5</v>
      </c>
      <c r="AV52" s="150">
        <v>0.8</v>
      </c>
      <c r="AW52" s="149">
        <v>4</v>
      </c>
      <c r="AX52" s="150">
        <v>1</v>
      </c>
      <c r="AY52" s="149">
        <v>4</v>
      </c>
      <c r="AZ52" s="150">
        <v>1</v>
      </c>
      <c r="BA52" s="149">
        <v>5</v>
      </c>
      <c r="BB52" s="150">
        <v>0.8</v>
      </c>
      <c r="BC52" s="149">
        <v>4</v>
      </c>
      <c r="BD52" s="150">
        <v>1</v>
      </c>
      <c r="BE52" s="149">
        <v>5</v>
      </c>
      <c r="BF52" s="150">
        <v>0.8</v>
      </c>
      <c r="BG52" s="149">
        <v>5</v>
      </c>
      <c r="BH52" s="150">
        <v>0.8</v>
      </c>
    </row>
    <row r="53" spans="3:60" ht="45" hidden="1" customHeight="1" thickBot="1">
      <c r="C53" s="184">
        <v>43</v>
      </c>
      <c r="D53" s="147" t="s">
        <v>117</v>
      </c>
      <c r="E53" s="149">
        <v>12</v>
      </c>
      <c r="F53" s="150">
        <v>0.67</v>
      </c>
      <c r="G53" s="149">
        <v>12</v>
      </c>
      <c r="H53" s="150">
        <v>0.67</v>
      </c>
      <c r="I53" s="149">
        <v>13</v>
      </c>
      <c r="J53" s="150">
        <v>0.69</v>
      </c>
      <c r="K53" s="149">
        <v>11</v>
      </c>
      <c r="L53" s="150">
        <v>0.73</v>
      </c>
      <c r="M53" s="149">
        <v>11</v>
      </c>
      <c r="N53" s="150">
        <v>0.72727272727272729</v>
      </c>
      <c r="O53" s="149">
        <v>10</v>
      </c>
      <c r="P53" s="150">
        <v>0.8</v>
      </c>
      <c r="Q53" s="149">
        <v>10</v>
      </c>
      <c r="R53" s="150">
        <v>0.7</v>
      </c>
      <c r="S53" s="149">
        <v>11</v>
      </c>
      <c r="T53" s="150">
        <v>0.64</v>
      </c>
      <c r="U53" s="149">
        <v>12</v>
      </c>
      <c r="V53" s="150">
        <v>0.75</v>
      </c>
      <c r="W53" s="149">
        <v>11</v>
      </c>
      <c r="X53" s="150">
        <v>0.72727272727272729</v>
      </c>
      <c r="Y53" s="149">
        <v>12</v>
      </c>
      <c r="Z53" s="150">
        <v>0.75</v>
      </c>
      <c r="AA53" s="149">
        <v>13</v>
      </c>
      <c r="AB53" s="150">
        <v>0.76923076923076927</v>
      </c>
      <c r="AC53" s="149">
        <v>13</v>
      </c>
      <c r="AD53" s="150">
        <v>0.76923076923076927</v>
      </c>
      <c r="AE53" s="149">
        <v>9</v>
      </c>
      <c r="AF53" s="150">
        <v>0.66666666666666663</v>
      </c>
      <c r="AG53" s="149">
        <v>10</v>
      </c>
      <c r="AH53" s="150">
        <v>0.7</v>
      </c>
      <c r="AI53" s="149">
        <v>9</v>
      </c>
      <c r="AJ53" s="150">
        <v>0.66666666666666663</v>
      </c>
      <c r="AK53" s="149">
        <v>9</v>
      </c>
      <c r="AL53" s="150">
        <v>0.66666666666666663</v>
      </c>
      <c r="AM53" s="149">
        <v>12</v>
      </c>
      <c r="AN53" s="150">
        <v>0.75</v>
      </c>
      <c r="AO53" s="149">
        <v>11</v>
      </c>
      <c r="AP53" s="150">
        <v>0.81818181818181823</v>
      </c>
      <c r="AQ53" s="149">
        <v>12</v>
      </c>
      <c r="AR53" s="150">
        <v>0.75</v>
      </c>
      <c r="AS53" s="149">
        <v>13</v>
      </c>
      <c r="AT53" s="150">
        <v>0.76923076923076927</v>
      </c>
      <c r="AU53" s="149">
        <v>15</v>
      </c>
      <c r="AV53" s="150">
        <v>0.8</v>
      </c>
      <c r="AW53" s="149">
        <v>15</v>
      </c>
      <c r="AX53" s="150">
        <v>0.8</v>
      </c>
      <c r="AY53" s="149">
        <v>15</v>
      </c>
      <c r="AZ53" s="150">
        <v>0.8</v>
      </c>
      <c r="BA53" s="149">
        <v>14</v>
      </c>
      <c r="BB53" s="150">
        <v>0.7857142857142857</v>
      </c>
      <c r="BC53" s="149">
        <v>14</v>
      </c>
      <c r="BD53" s="150">
        <v>0.7857142857142857</v>
      </c>
      <c r="BE53" s="149">
        <v>14</v>
      </c>
      <c r="BF53" s="150">
        <v>0.7857142857142857</v>
      </c>
      <c r="BG53" s="149">
        <v>15</v>
      </c>
      <c r="BH53" s="150">
        <v>0.8</v>
      </c>
    </row>
    <row r="54" spans="3:60" ht="53.25" hidden="1" customHeight="1" thickBot="1">
      <c r="C54" s="184">
        <v>44</v>
      </c>
      <c r="D54" s="147" t="s">
        <v>94</v>
      </c>
      <c r="E54" s="149" t="s">
        <v>5</v>
      </c>
      <c r="F54" s="150" t="s">
        <v>5</v>
      </c>
      <c r="G54" s="149" t="s">
        <v>5</v>
      </c>
      <c r="H54" s="150" t="s">
        <v>5</v>
      </c>
      <c r="I54" s="149" t="s">
        <v>5</v>
      </c>
      <c r="J54" s="150" t="s">
        <v>5</v>
      </c>
      <c r="K54" s="149" t="s">
        <v>5</v>
      </c>
      <c r="L54" s="150" t="s">
        <v>5</v>
      </c>
      <c r="M54" s="149" t="s">
        <v>5</v>
      </c>
      <c r="N54" s="150" t="s">
        <v>5</v>
      </c>
      <c r="O54" s="149" t="s">
        <v>5</v>
      </c>
      <c r="P54" s="150" t="s">
        <v>5</v>
      </c>
      <c r="Q54" s="149" t="s">
        <v>5</v>
      </c>
      <c r="R54" s="150" t="s">
        <v>5</v>
      </c>
      <c r="S54" s="149" t="s">
        <v>5</v>
      </c>
      <c r="T54" s="150" t="s">
        <v>5</v>
      </c>
      <c r="U54" s="149" t="s">
        <v>5</v>
      </c>
      <c r="V54" s="150" t="s">
        <v>5</v>
      </c>
      <c r="W54" s="149" t="s">
        <v>5</v>
      </c>
      <c r="X54" s="150" t="s">
        <v>5</v>
      </c>
      <c r="Y54" s="149" t="s">
        <v>5</v>
      </c>
      <c r="Z54" s="150" t="s">
        <v>5</v>
      </c>
      <c r="AA54" s="149" t="s">
        <v>5</v>
      </c>
      <c r="AB54" s="150" t="s">
        <v>5</v>
      </c>
      <c r="AC54" s="149" t="s">
        <v>5</v>
      </c>
      <c r="AD54" s="150" t="s">
        <v>5</v>
      </c>
      <c r="AE54" s="149" t="s">
        <v>5</v>
      </c>
      <c r="AF54" s="150" t="s">
        <v>5</v>
      </c>
      <c r="AG54" s="149" t="s">
        <v>5</v>
      </c>
      <c r="AH54" s="150" t="s">
        <v>5</v>
      </c>
      <c r="AI54" s="149" t="s">
        <v>5</v>
      </c>
      <c r="AJ54" s="150" t="s">
        <v>5</v>
      </c>
      <c r="AK54" s="149" t="s">
        <v>5</v>
      </c>
      <c r="AL54" s="150" t="s">
        <v>5</v>
      </c>
      <c r="AM54" s="149">
        <v>0</v>
      </c>
      <c r="AN54" s="150">
        <v>0</v>
      </c>
      <c r="AO54" s="149">
        <v>5</v>
      </c>
      <c r="AP54" s="150">
        <v>1</v>
      </c>
      <c r="AQ54" s="149">
        <v>6</v>
      </c>
      <c r="AR54" s="150">
        <v>0.83333333333333337</v>
      </c>
      <c r="AS54" s="149">
        <v>7</v>
      </c>
      <c r="AT54" s="150">
        <v>0.8571428571428571</v>
      </c>
      <c r="AU54" s="149">
        <v>8</v>
      </c>
      <c r="AV54" s="150">
        <v>0.75</v>
      </c>
      <c r="AW54" s="149">
        <v>7</v>
      </c>
      <c r="AX54" s="150">
        <v>0.8571428571428571</v>
      </c>
      <c r="AY54" s="149">
        <v>7</v>
      </c>
      <c r="AZ54" s="150">
        <v>0.8571428571428571</v>
      </c>
      <c r="BA54" s="149">
        <v>7</v>
      </c>
      <c r="BB54" s="150">
        <v>0.8571428571428571</v>
      </c>
      <c r="BC54" s="149">
        <v>10</v>
      </c>
      <c r="BD54" s="150">
        <v>0.7</v>
      </c>
      <c r="BE54" s="149">
        <v>9</v>
      </c>
      <c r="BF54" s="150">
        <v>0.77777777777777779</v>
      </c>
      <c r="BG54" s="149">
        <v>10</v>
      </c>
      <c r="BH54" s="150">
        <v>0.8</v>
      </c>
    </row>
    <row r="55" spans="3:60" ht="45" hidden="1" customHeight="1" thickBot="1">
      <c r="C55" s="184">
        <v>45</v>
      </c>
      <c r="D55" s="147" t="s">
        <v>140</v>
      </c>
      <c r="E55" s="149">
        <v>17</v>
      </c>
      <c r="F55" s="150">
        <v>0.53</v>
      </c>
      <c r="G55" s="149">
        <v>20</v>
      </c>
      <c r="H55" s="150">
        <v>0.55000000000000004</v>
      </c>
      <c r="I55" s="149">
        <v>18</v>
      </c>
      <c r="J55" s="150">
        <v>0.61</v>
      </c>
      <c r="K55" s="149">
        <v>15</v>
      </c>
      <c r="L55" s="150">
        <v>0.6</v>
      </c>
      <c r="M55" s="149">
        <v>13</v>
      </c>
      <c r="N55" s="150">
        <v>0.61538461538461542</v>
      </c>
      <c r="O55" s="149">
        <v>13</v>
      </c>
      <c r="P55" s="150">
        <v>0.69</v>
      </c>
      <c r="Q55" s="149">
        <v>18</v>
      </c>
      <c r="R55" s="150">
        <v>0.56000000000000005</v>
      </c>
      <c r="S55" s="149">
        <v>18</v>
      </c>
      <c r="T55" s="150">
        <v>0.61</v>
      </c>
      <c r="U55" s="149">
        <v>18</v>
      </c>
      <c r="V55" s="150">
        <v>0.61</v>
      </c>
      <c r="W55" s="149">
        <v>16</v>
      </c>
      <c r="X55" s="150">
        <v>0.6875</v>
      </c>
      <c r="Y55" s="149">
        <v>16</v>
      </c>
      <c r="Z55" s="150">
        <v>0.6875</v>
      </c>
      <c r="AA55" s="149">
        <v>15</v>
      </c>
      <c r="AB55" s="150">
        <v>0.66666666666666663</v>
      </c>
      <c r="AC55" s="149">
        <v>13</v>
      </c>
      <c r="AD55" s="150">
        <v>0.61538461538461542</v>
      </c>
      <c r="AE55" s="149">
        <v>13</v>
      </c>
      <c r="AF55" s="150">
        <v>0.61538461538461542</v>
      </c>
      <c r="AG55" s="149">
        <v>11</v>
      </c>
      <c r="AH55" s="150">
        <v>0.63636363636363635</v>
      </c>
      <c r="AI55" s="149">
        <v>11</v>
      </c>
      <c r="AJ55" s="150">
        <v>0.63636363636363635</v>
      </c>
      <c r="AK55" s="149">
        <v>12</v>
      </c>
      <c r="AL55" s="150">
        <v>0.66666666666666663</v>
      </c>
      <c r="AM55" s="149">
        <v>12</v>
      </c>
      <c r="AN55" s="150">
        <v>0.66666666666666663</v>
      </c>
      <c r="AO55" s="149">
        <v>6</v>
      </c>
      <c r="AP55" s="150">
        <v>0.66666666666666663</v>
      </c>
      <c r="AQ55" s="149">
        <v>6</v>
      </c>
      <c r="AR55" s="150">
        <v>0.66666666666666663</v>
      </c>
      <c r="AS55" s="149">
        <v>5</v>
      </c>
      <c r="AT55" s="150">
        <v>0.6</v>
      </c>
      <c r="AU55" s="149">
        <v>5</v>
      </c>
      <c r="AV55" s="150">
        <v>0.6</v>
      </c>
      <c r="AW55" s="149">
        <v>4</v>
      </c>
      <c r="AX55" s="150">
        <v>0.5</v>
      </c>
      <c r="AY55" s="149">
        <v>4</v>
      </c>
      <c r="AZ55" s="150">
        <v>0.5</v>
      </c>
      <c r="BA55" s="149">
        <v>4</v>
      </c>
      <c r="BB55" s="150">
        <v>0.5</v>
      </c>
      <c r="BC55" s="149">
        <v>4</v>
      </c>
      <c r="BD55" s="150">
        <v>0.5</v>
      </c>
      <c r="BE55" s="149">
        <v>8</v>
      </c>
      <c r="BF55" s="150">
        <v>0.75</v>
      </c>
      <c r="BG55" s="149">
        <v>5</v>
      </c>
      <c r="BH55" s="150">
        <v>0.8</v>
      </c>
    </row>
    <row r="56" spans="3:60" ht="45" hidden="1" customHeight="1" thickBot="1">
      <c r="C56" s="184">
        <v>46</v>
      </c>
      <c r="D56" s="147" t="s">
        <v>169</v>
      </c>
      <c r="E56" s="149">
        <v>19</v>
      </c>
      <c r="F56" s="150">
        <v>0.26</v>
      </c>
      <c r="G56" s="149">
        <v>18</v>
      </c>
      <c r="H56" s="150">
        <v>0.22</v>
      </c>
      <c r="I56" s="149">
        <v>18</v>
      </c>
      <c r="J56" s="150">
        <v>0.28000000000000003</v>
      </c>
      <c r="K56" s="149">
        <v>18</v>
      </c>
      <c r="L56" s="150">
        <v>0.28000000000000003</v>
      </c>
      <c r="M56" s="149">
        <v>18</v>
      </c>
      <c r="N56" s="150">
        <v>0.27777777777777779</v>
      </c>
      <c r="O56" s="149">
        <v>17</v>
      </c>
      <c r="P56" s="150">
        <v>0.28999999999999998</v>
      </c>
      <c r="Q56" s="149">
        <v>16</v>
      </c>
      <c r="R56" s="150">
        <v>0.25</v>
      </c>
      <c r="S56" s="149">
        <v>18</v>
      </c>
      <c r="T56" s="150">
        <v>0.28000000000000003</v>
      </c>
      <c r="U56" s="149">
        <v>19</v>
      </c>
      <c r="V56" s="150">
        <v>0.26</v>
      </c>
      <c r="W56" s="149">
        <v>16</v>
      </c>
      <c r="X56" s="150">
        <v>0.25</v>
      </c>
      <c r="Y56" s="149">
        <v>18</v>
      </c>
      <c r="Z56" s="150">
        <v>0.33333333333333331</v>
      </c>
      <c r="AA56" s="149">
        <v>20</v>
      </c>
      <c r="AB56" s="150">
        <v>0.35</v>
      </c>
      <c r="AC56" s="149">
        <v>19</v>
      </c>
      <c r="AD56" s="150">
        <v>0.36842105263157893</v>
      </c>
      <c r="AE56" s="149">
        <v>19</v>
      </c>
      <c r="AF56" s="150">
        <v>0.36842105263157893</v>
      </c>
      <c r="AG56" s="149">
        <v>17</v>
      </c>
      <c r="AH56" s="150">
        <v>0.35294117647058826</v>
      </c>
      <c r="AI56" s="149">
        <v>16</v>
      </c>
      <c r="AJ56" s="150">
        <v>0.3125</v>
      </c>
      <c r="AK56" s="149">
        <v>18</v>
      </c>
      <c r="AL56" s="150">
        <v>0.3888888888888889</v>
      </c>
      <c r="AM56" s="149">
        <v>17</v>
      </c>
      <c r="AN56" s="150">
        <v>0.35294117647058826</v>
      </c>
      <c r="AO56" s="149">
        <v>13</v>
      </c>
      <c r="AP56" s="150">
        <v>0.46153846153846156</v>
      </c>
      <c r="AQ56" s="149">
        <v>14</v>
      </c>
      <c r="AR56" s="150">
        <v>0.5</v>
      </c>
      <c r="AS56" s="149">
        <v>14</v>
      </c>
      <c r="AT56" s="150">
        <v>0.42857142857142855</v>
      </c>
      <c r="AU56" s="149">
        <v>16</v>
      </c>
      <c r="AV56" s="150">
        <v>0.5</v>
      </c>
      <c r="AW56" s="149">
        <v>14</v>
      </c>
      <c r="AX56" s="150">
        <v>0.6428571428571429</v>
      </c>
      <c r="AY56" s="149">
        <v>15</v>
      </c>
      <c r="AZ56" s="150">
        <v>0.46666666666666667</v>
      </c>
      <c r="BA56" s="149">
        <v>12</v>
      </c>
      <c r="BB56" s="150">
        <v>0.5</v>
      </c>
      <c r="BC56" s="149">
        <v>14</v>
      </c>
      <c r="BD56" s="150">
        <v>0.42857142857142855</v>
      </c>
      <c r="BE56" s="149">
        <v>15</v>
      </c>
      <c r="BF56" s="150">
        <v>0.53333333333333333</v>
      </c>
      <c r="BG56" s="149">
        <v>10</v>
      </c>
      <c r="BH56" s="150">
        <v>0.8</v>
      </c>
    </row>
    <row r="57" spans="3:60" ht="45" hidden="1" customHeight="1" thickBot="1">
      <c r="C57" s="184">
        <v>47</v>
      </c>
      <c r="D57" s="147" t="s">
        <v>132</v>
      </c>
      <c r="E57" s="149">
        <v>35</v>
      </c>
      <c r="F57" s="150">
        <v>0.43</v>
      </c>
      <c r="G57" s="149">
        <v>36</v>
      </c>
      <c r="H57" s="150">
        <v>0.47</v>
      </c>
      <c r="I57" s="149">
        <v>37</v>
      </c>
      <c r="J57" s="150">
        <v>0.49</v>
      </c>
      <c r="K57" s="149">
        <v>39</v>
      </c>
      <c r="L57" s="150">
        <v>0.49</v>
      </c>
      <c r="M57" s="149">
        <v>37</v>
      </c>
      <c r="N57" s="150">
        <v>0.48648648648648651</v>
      </c>
      <c r="O57" s="149">
        <v>39</v>
      </c>
      <c r="P57" s="150">
        <v>0.51</v>
      </c>
      <c r="Q57" s="149">
        <v>41</v>
      </c>
      <c r="R57" s="150">
        <v>0.54</v>
      </c>
      <c r="S57" s="149">
        <v>39</v>
      </c>
      <c r="T57" s="150">
        <v>0.51</v>
      </c>
      <c r="U57" s="149">
        <v>40</v>
      </c>
      <c r="V57" s="150">
        <v>0.53</v>
      </c>
      <c r="W57" s="149">
        <v>41</v>
      </c>
      <c r="X57" s="150">
        <v>0.56097560975609762</v>
      </c>
      <c r="Y57" s="149">
        <v>42</v>
      </c>
      <c r="Z57" s="150">
        <v>0.5714285714285714</v>
      </c>
      <c r="AA57" s="149">
        <v>42</v>
      </c>
      <c r="AB57" s="150">
        <v>0.52380952380952384</v>
      </c>
      <c r="AC57" s="149">
        <v>42</v>
      </c>
      <c r="AD57" s="150">
        <v>0.52380952380952384</v>
      </c>
      <c r="AE57" s="149">
        <v>46</v>
      </c>
      <c r="AF57" s="150">
        <v>0.54347826086956519</v>
      </c>
      <c r="AG57" s="149">
        <v>51</v>
      </c>
      <c r="AH57" s="150">
        <v>0.60784313725490191</v>
      </c>
      <c r="AI57" s="149">
        <v>51</v>
      </c>
      <c r="AJ57" s="150">
        <v>0.6470588235294118</v>
      </c>
      <c r="AK57" s="149">
        <v>51</v>
      </c>
      <c r="AL57" s="150">
        <v>0.66666666666666663</v>
      </c>
      <c r="AM57" s="149">
        <v>57</v>
      </c>
      <c r="AN57" s="150">
        <v>0.70175438596491224</v>
      </c>
      <c r="AO57" s="149">
        <v>51</v>
      </c>
      <c r="AP57" s="150">
        <v>0.68627450980392157</v>
      </c>
      <c r="AQ57" s="149">
        <v>56</v>
      </c>
      <c r="AR57" s="150">
        <v>0.6964285714285714</v>
      </c>
      <c r="AS57" s="149">
        <v>61</v>
      </c>
      <c r="AT57" s="150">
        <v>0.70491803278688525</v>
      </c>
      <c r="AU57" s="149">
        <v>61</v>
      </c>
      <c r="AV57" s="150">
        <v>0.72</v>
      </c>
      <c r="AW57" s="149">
        <v>62</v>
      </c>
      <c r="AX57" s="150">
        <v>0.41935483870967744</v>
      </c>
      <c r="AY57" s="149">
        <v>60</v>
      </c>
      <c r="AZ57" s="150">
        <v>0.73333333333333328</v>
      </c>
      <c r="BA57" s="149">
        <v>63</v>
      </c>
      <c r="BB57" s="150">
        <v>0.74603174603174605</v>
      </c>
      <c r="BC57" s="149">
        <v>66</v>
      </c>
      <c r="BD57" s="150">
        <v>0.75757575757575757</v>
      </c>
      <c r="BE57" s="149">
        <v>65</v>
      </c>
      <c r="BF57" s="150">
        <v>0.75384615384615383</v>
      </c>
      <c r="BG57" s="149">
        <v>69</v>
      </c>
      <c r="BH57" s="150">
        <v>0.79710144927536231</v>
      </c>
    </row>
    <row r="58" spans="3:60" ht="45" hidden="1" customHeight="1" thickBot="1">
      <c r="C58" s="184">
        <v>48</v>
      </c>
      <c r="D58" s="147" t="s">
        <v>102</v>
      </c>
      <c r="E58" s="149">
        <v>49</v>
      </c>
      <c r="F58" s="150">
        <v>0.67</v>
      </c>
      <c r="G58" s="149">
        <v>50</v>
      </c>
      <c r="H58" s="150">
        <v>0.72</v>
      </c>
      <c r="I58" s="149">
        <v>52</v>
      </c>
      <c r="J58" s="150">
        <v>0.75</v>
      </c>
      <c r="K58" s="149">
        <v>50</v>
      </c>
      <c r="L58" s="150">
        <v>0.74</v>
      </c>
      <c r="M58" s="149">
        <v>48</v>
      </c>
      <c r="N58" s="150">
        <v>0.72916666666666663</v>
      </c>
      <c r="O58" s="149">
        <v>52</v>
      </c>
      <c r="P58" s="150">
        <v>0.73</v>
      </c>
      <c r="Q58" s="149">
        <v>57</v>
      </c>
      <c r="R58" s="150">
        <v>0.75</v>
      </c>
      <c r="S58" s="149">
        <v>61</v>
      </c>
      <c r="T58" s="150">
        <v>0.75</v>
      </c>
      <c r="U58" s="149">
        <v>58</v>
      </c>
      <c r="V58" s="150">
        <v>0.74</v>
      </c>
      <c r="W58" s="149">
        <v>60</v>
      </c>
      <c r="X58" s="150">
        <v>0.76666666666666672</v>
      </c>
      <c r="Y58" s="149">
        <v>56</v>
      </c>
      <c r="Z58" s="150">
        <v>0.7678571428571429</v>
      </c>
      <c r="AA58" s="149">
        <v>61</v>
      </c>
      <c r="AB58" s="150">
        <v>0.80327868852459017</v>
      </c>
      <c r="AC58" s="149">
        <v>60</v>
      </c>
      <c r="AD58" s="150">
        <v>0.8</v>
      </c>
      <c r="AE58" s="149">
        <v>60</v>
      </c>
      <c r="AF58" s="150">
        <v>0.8</v>
      </c>
      <c r="AG58" s="149">
        <v>59</v>
      </c>
      <c r="AH58" s="150">
        <v>0.81355932203389836</v>
      </c>
      <c r="AI58" s="149">
        <v>60</v>
      </c>
      <c r="AJ58" s="150">
        <v>0.82</v>
      </c>
      <c r="AK58" s="149">
        <v>64</v>
      </c>
      <c r="AL58" s="150">
        <v>0.78125</v>
      </c>
      <c r="AM58" s="149">
        <v>67</v>
      </c>
      <c r="AN58" s="150">
        <v>0.79104477611940294</v>
      </c>
      <c r="AO58" s="149">
        <v>74</v>
      </c>
      <c r="AP58" s="150">
        <v>0.81081081081081086</v>
      </c>
      <c r="AQ58" s="149">
        <v>78</v>
      </c>
      <c r="AR58" s="150">
        <v>0.80769230769230771</v>
      </c>
      <c r="AS58" s="149">
        <v>83</v>
      </c>
      <c r="AT58" s="150">
        <v>0.81927710843373491</v>
      </c>
      <c r="AU58" s="149">
        <v>89</v>
      </c>
      <c r="AV58" s="150">
        <v>0.82</v>
      </c>
      <c r="AW58" s="149">
        <v>88</v>
      </c>
      <c r="AX58" s="150">
        <v>0.71590909090909094</v>
      </c>
      <c r="AY58" s="149">
        <v>91</v>
      </c>
      <c r="AZ58" s="150">
        <v>0.80219780219780223</v>
      </c>
      <c r="BA58" s="149">
        <v>86</v>
      </c>
      <c r="BB58" s="150">
        <v>0.81395348837209303</v>
      </c>
      <c r="BC58" s="149">
        <v>88</v>
      </c>
      <c r="BD58" s="150">
        <v>0.81818181818181823</v>
      </c>
      <c r="BE58" s="149">
        <v>92</v>
      </c>
      <c r="BF58" s="150">
        <v>0.81521739130434778</v>
      </c>
      <c r="BG58" s="149">
        <v>87</v>
      </c>
      <c r="BH58" s="150">
        <v>0.7931034482758621</v>
      </c>
    </row>
    <row r="59" spans="3:60" ht="45" hidden="1" customHeight="1" thickBot="1">
      <c r="C59" s="184">
        <v>49</v>
      </c>
      <c r="D59" s="147" t="s">
        <v>101</v>
      </c>
      <c r="E59" s="149" t="s">
        <v>5</v>
      </c>
      <c r="F59" s="150" t="s">
        <v>5</v>
      </c>
      <c r="G59" s="149">
        <v>17</v>
      </c>
      <c r="H59" s="150">
        <v>0.82</v>
      </c>
      <c r="I59" s="149">
        <v>19</v>
      </c>
      <c r="J59" s="150">
        <v>0.68</v>
      </c>
      <c r="K59" s="149">
        <v>24</v>
      </c>
      <c r="L59" s="150">
        <v>0.71</v>
      </c>
      <c r="M59" s="149">
        <v>24</v>
      </c>
      <c r="N59" s="150">
        <v>0.70833333333333337</v>
      </c>
      <c r="O59" s="149">
        <v>24</v>
      </c>
      <c r="P59" s="150">
        <v>0.71</v>
      </c>
      <c r="Q59" s="149">
        <v>28</v>
      </c>
      <c r="R59" s="150">
        <v>0.75</v>
      </c>
      <c r="S59" s="149">
        <v>27</v>
      </c>
      <c r="T59" s="150">
        <v>0.78</v>
      </c>
      <c r="U59" s="149">
        <v>28</v>
      </c>
      <c r="V59" s="150">
        <v>0.79</v>
      </c>
      <c r="W59" s="149">
        <v>30</v>
      </c>
      <c r="X59" s="150">
        <v>0.8</v>
      </c>
      <c r="Y59" s="149">
        <v>30</v>
      </c>
      <c r="Z59" s="150">
        <v>0.8</v>
      </c>
      <c r="AA59" s="149">
        <v>32</v>
      </c>
      <c r="AB59" s="150">
        <v>0.8125</v>
      </c>
      <c r="AC59" s="149">
        <v>35</v>
      </c>
      <c r="AD59" s="150">
        <v>0.8</v>
      </c>
      <c r="AE59" s="149">
        <v>35</v>
      </c>
      <c r="AF59" s="150">
        <v>0.82857142857142863</v>
      </c>
      <c r="AG59" s="149">
        <v>33</v>
      </c>
      <c r="AH59" s="150">
        <v>0.78787878787878785</v>
      </c>
      <c r="AI59" s="149">
        <v>43</v>
      </c>
      <c r="AJ59" s="150">
        <v>0.81</v>
      </c>
      <c r="AK59" s="149">
        <v>44</v>
      </c>
      <c r="AL59" s="150">
        <v>0.79545454545454541</v>
      </c>
      <c r="AM59" s="149">
        <v>46</v>
      </c>
      <c r="AN59" s="150">
        <v>0.76086956521739135</v>
      </c>
      <c r="AO59" s="149">
        <v>51</v>
      </c>
      <c r="AP59" s="150">
        <v>0.80392156862745101</v>
      </c>
      <c r="AQ59" s="149">
        <v>53</v>
      </c>
      <c r="AR59" s="150">
        <v>0.81132075471698117</v>
      </c>
      <c r="AS59" s="149">
        <v>56</v>
      </c>
      <c r="AT59" s="150">
        <v>0.8214285714285714</v>
      </c>
      <c r="AU59" s="149">
        <v>56</v>
      </c>
      <c r="AV59" s="150">
        <v>0.8</v>
      </c>
      <c r="AW59" s="149">
        <v>61</v>
      </c>
      <c r="AX59" s="150">
        <v>0.80327868852459017</v>
      </c>
      <c r="AY59" s="149">
        <v>62</v>
      </c>
      <c r="AZ59" s="150">
        <v>0.79032258064516125</v>
      </c>
      <c r="BA59" s="149">
        <v>69</v>
      </c>
      <c r="BB59" s="150">
        <v>0.79710144927536231</v>
      </c>
      <c r="BC59" s="149">
        <v>65</v>
      </c>
      <c r="BD59" s="150">
        <v>0.76923076923076927</v>
      </c>
      <c r="BE59" s="149">
        <v>63</v>
      </c>
      <c r="BF59" s="150">
        <v>0.77777777777777779</v>
      </c>
      <c r="BG59" s="149">
        <v>67</v>
      </c>
      <c r="BH59" s="150">
        <v>0.79104477611940294</v>
      </c>
    </row>
    <row r="60" spans="3:60" ht="45" hidden="1" customHeight="1" thickBot="1">
      <c r="C60" s="184">
        <v>50</v>
      </c>
      <c r="D60" s="147" t="s">
        <v>194</v>
      </c>
      <c r="E60" s="149" t="s">
        <v>5</v>
      </c>
      <c r="F60" s="150" t="s">
        <v>5</v>
      </c>
      <c r="G60" s="149" t="s">
        <v>5</v>
      </c>
      <c r="H60" s="150" t="s">
        <v>5</v>
      </c>
      <c r="I60" s="149" t="s">
        <v>5</v>
      </c>
      <c r="J60" s="150" t="s">
        <v>5</v>
      </c>
      <c r="K60" s="149" t="s">
        <v>5</v>
      </c>
      <c r="L60" s="150" t="s">
        <v>5</v>
      </c>
      <c r="M60" s="149" t="s">
        <v>5</v>
      </c>
      <c r="N60" s="150" t="s">
        <v>5</v>
      </c>
      <c r="O60" s="149" t="s">
        <v>5</v>
      </c>
      <c r="P60" s="150" t="s">
        <v>5</v>
      </c>
      <c r="Q60" s="149" t="s">
        <v>5</v>
      </c>
      <c r="R60" s="150" t="s">
        <v>5</v>
      </c>
      <c r="S60" s="149" t="s">
        <v>5</v>
      </c>
      <c r="T60" s="150" t="s">
        <v>5</v>
      </c>
      <c r="U60" s="149" t="s">
        <v>5</v>
      </c>
      <c r="V60" s="150" t="s">
        <v>5</v>
      </c>
      <c r="W60" s="149" t="s">
        <v>5</v>
      </c>
      <c r="X60" s="150" t="s">
        <v>5</v>
      </c>
      <c r="Y60" s="149" t="s">
        <v>5</v>
      </c>
      <c r="Z60" s="150" t="s">
        <v>5</v>
      </c>
      <c r="AA60" s="149" t="s">
        <v>5</v>
      </c>
      <c r="AB60" s="150" t="s">
        <v>5</v>
      </c>
      <c r="AC60" s="149" t="s">
        <v>5</v>
      </c>
      <c r="AD60" s="150" t="s">
        <v>5</v>
      </c>
      <c r="AE60" s="149" t="s">
        <v>5</v>
      </c>
      <c r="AF60" s="150" t="s">
        <v>5</v>
      </c>
      <c r="AG60" s="149" t="s">
        <v>5</v>
      </c>
      <c r="AH60" s="150" t="s">
        <v>5</v>
      </c>
      <c r="AI60" s="149" t="s">
        <v>5</v>
      </c>
      <c r="AJ60" s="150" t="s">
        <v>5</v>
      </c>
      <c r="AK60" s="149" t="s">
        <v>5</v>
      </c>
      <c r="AL60" s="150" t="s">
        <v>5</v>
      </c>
      <c r="AM60" s="149" t="s">
        <v>5</v>
      </c>
      <c r="AN60" s="150" t="s">
        <v>5</v>
      </c>
      <c r="AO60" s="149" t="s">
        <v>5</v>
      </c>
      <c r="AP60" s="150" t="s">
        <v>5</v>
      </c>
      <c r="AQ60" s="149">
        <v>0</v>
      </c>
      <c r="AR60" s="150">
        <v>0</v>
      </c>
      <c r="AS60" s="149">
        <v>1</v>
      </c>
      <c r="AT60" s="150">
        <v>0</v>
      </c>
      <c r="AU60" s="149">
        <v>27</v>
      </c>
      <c r="AV60" s="150">
        <v>0.7</v>
      </c>
      <c r="AW60" s="149">
        <v>32</v>
      </c>
      <c r="AX60" s="150">
        <v>0.71875</v>
      </c>
      <c r="AY60" s="149">
        <v>37</v>
      </c>
      <c r="AZ60" s="150">
        <v>0.72972972972972971</v>
      </c>
      <c r="BA60" s="149">
        <v>40</v>
      </c>
      <c r="BB60" s="150">
        <v>0.72499999999999998</v>
      </c>
      <c r="BC60" s="149">
        <v>43</v>
      </c>
      <c r="BD60" s="150">
        <v>0.76744186046511631</v>
      </c>
      <c r="BE60" s="149">
        <v>42</v>
      </c>
      <c r="BF60" s="150">
        <v>0.76190476190476186</v>
      </c>
      <c r="BG60" s="149">
        <v>43</v>
      </c>
      <c r="BH60" s="150">
        <v>0.79069767441860461</v>
      </c>
    </row>
    <row r="61" spans="3:60" ht="45" hidden="1" customHeight="1" thickBot="1">
      <c r="C61" s="184">
        <v>51</v>
      </c>
      <c r="D61" s="147" t="s">
        <v>111</v>
      </c>
      <c r="E61" s="149">
        <v>77</v>
      </c>
      <c r="F61" s="150">
        <v>0.52</v>
      </c>
      <c r="G61" s="149">
        <v>80</v>
      </c>
      <c r="H61" s="150">
        <v>0.55000000000000004</v>
      </c>
      <c r="I61" s="149">
        <v>80</v>
      </c>
      <c r="J61" s="150">
        <v>0.57999999999999996</v>
      </c>
      <c r="K61" s="149">
        <v>85</v>
      </c>
      <c r="L61" s="150">
        <v>0.6</v>
      </c>
      <c r="M61" s="149">
        <v>88</v>
      </c>
      <c r="N61" s="150">
        <v>0.60227272727272729</v>
      </c>
      <c r="O61" s="149">
        <v>88</v>
      </c>
      <c r="P61" s="150">
        <v>0.59</v>
      </c>
      <c r="Q61" s="149">
        <v>85</v>
      </c>
      <c r="R61" s="150">
        <v>0.6</v>
      </c>
      <c r="S61" s="149">
        <v>89</v>
      </c>
      <c r="T61" s="150">
        <v>0.62</v>
      </c>
      <c r="U61" s="149">
        <v>87</v>
      </c>
      <c r="V61" s="150">
        <v>0.61</v>
      </c>
      <c r="W61" s="149">
        <v>92</v>
      </c>
      <c r="X61" s="150">
        <v>0.61956521739130432</v>
      </c>
      <c r="Y61" s="149">
        <v>90</v>
      </c>
      <c r="Z61" s="150">
        <v>0.6333333333333333</v>
      </c>
      <c r="AA61" s="149">
        <v>83</v>
      </c>
      <c r="AB61" s="150">
        <v>0.6506024096385542</v>
      </c>
      <c r="AC61" s="149">
        <v>84</v>
      </c>
      <c r="AD61" s="150">
        <v>0.66666666666666663</v>
      </c>
      <c r="AE61" s="149">
        <v>99</v>
      </c>
      <c r="AF61" s="150">
        <v>0.71717171717171713</v>
      </c>
      <c r="AG61" s="149">
        <v>93</v>
      </c>
      <c r="AH61" s="150">
        <v>0.75268817204301075</v>
      </c>
      <c r="AI61" s="149">
        <v>95</v>
      </c>
      <c r="AJ61" s="150">
        <v>0.74736842105263157</v>
      </c>
      <c r="AK61" s="149">
        <v>94</v>
      </c>
      <c r="AL61" s="150">
        <v>0.75531914893617025</v>
      </c>
      <c r="AM61" s="149">
        <v>97</v>
      </c>
      <c r="AN61" s="150">
        <v>0.76288659793814428</v>
      </c>
      <c r="AO61" s="149">
        <v>103</v>
      </c>
      <c r="AP61" s="150">
        <v>0.76699029126213591</v>
      </c>
      <c r="AQ61" s="149">
        <v>98</v>
      </c>
      <c r="AR61" s="150">
        <v>0.77551020408163263</v>
      </c>
      <c r="AS61" s="149">
        <v>96</v>
      </c>
      <c r="AT61" s="150">
        <v>0.77083333333333337</v>
      </c>
      <c r="AU61" s="149">
        <v>101</v>
      </c>
      <c r="AV61" s="150">
        <v>0.78</v>
      </c>
      <c r="AW61" s="149">
        <v>97</v>
      </c>
      <c r="AX61" s="150">
        <v>0.73195876288659789</v>
      </c>
      <c r="AY61" s="149">
        <v>103</v>
      </c>
      <c r="AZ61" s="150">
        <v>0.78640776699029125</v>
      </c>
      <c r="BA61" s="149">
        <v>100</v>
      </c>
      <c r="BB61" s="150">
        <v>0.73</v>
      </c>
      <c r="BC61" s="149">
        <v>124</v>
      </c>
      <c r="BD61" s="150">
        <v>0.81451612903225812</v>
      </c>
      <c r="BE61" s="149">
        <v>136</v>
      </c>
      <c r="BF61" s="150">
        <v>0.7279411764705882</v>
      </c>
      <c r="BG61" s="149">
        <v>106</v>
      </c>
      <c r="BH61" s="150">
        <v>0.78301886792452835</v>
      </c>
    </row>
    <row r="62" spans="3:60" ht="45" hidden="1" customHeight="1" thickBot="1">
      <c r="C62" s="184">
        <v>52</v>
      </c>
      <c r="D62" s="147" t="s">
        <v>93</v>
      </c>
      <c r="E62" s="149">
        <v>6</v>
      </c>
      <c r="F62" s="150">
        <v>0.33</v>
      </c>
      <c r="G62" s="149">
        <v>7</v>
      </c>
      <c r="H62" s="150">
        <v>0.56999999999999995</v>
      </c>
      <c r="I62" s="149">
        <v>9</v>
      </c>
      <c r="J62" s="150">
        <v>0.56000000000000005</v>
      </c>
      <c r="K62" s="149">
        <v>8</v>
      </c>
      <c r="L62" s="150">
        <v>0.5</v>
      </c>
      <c r="M62" s="149">
        <v>10</v>
      </c>
      <c r="N62" s="150">
        <v>0.7</v>
      </c>
      <c r="O62" s="149">
        <v>12</v>
      </c>
      <c r="P62" s="150">
        <v>0.57999999999999996</v>
      </c>
      <c r="Q62" s="149">
        <v>12</v>
      </c>
      <c r="R62" s="150">
        <v>0.57999999999999996</v>
      </c>
      <c r="S62" s="149">
        <v>11</v>
      </c>
      <c r="T62" s="150">
        <v>0.64</v>
      </c>
      <c r="U62" s="149">
        <v>10</v>
      </c>
      <c r="V62" s="150">
        <v>0.6</v>
      </c>
      <c r="W62" s="149">
        <v>14</v>
      </c>
      <c r="X62" s="150">
        <v>0.5714285714285714</v>
      </c>
      <c r="Y62" s="149">
        <v>9</v>
      </c>
      <c r="Z62" s="150">
        <v>0.66666666666666663</v>
      </c>
      <c r="AA62" s="149">
        <v>8</v>
      </c>
      <c r="AB62" s="150">
        <v>0.625</v>
      </c>
      <c r="AC62" s="149">
        <v>10</v>
      </c>
      <c r="AD62" s="150">
        <v>0.7</v>
      </c>
      <c r="AE62" s="149">
        <v>10</v>
      </c>
      <c r="AF62" s="150">
        <v>0.7</v>
      </c>
      <c r="AG62" s="149">
        <v>15</v>
      </c>
      <c r="AH62" s="150">
        <v>0.8</v>
      </c>
      <c r="AI62" s="149">
        <v>13</v>
      </c>
      <c r="AJ62" s="150">
        <v>0.77</v>
      </c>
      <c r="AK62" s="149">
        <v>12</v>
      </c>
      <c r="AL62" s="150">
        <v>0.75</v>
      </c>
      <c r="AM62" s="149">
        <v>10</v>
      </c>
      <c r="AN62" s="150">
        <v>0.8</v>
      </c>
      <c r="AO62" s="149">
        <v>9</v>
      </c>
      <c r="AP62" s="150">
        <v>0.88888888888888884</v>
      </c>
      <c r="AQ62" s="149">
        <v>13</v>
      </c>
      <c r="AR62" s="150">
        <v>0.84615384615384615</v>
      </c>
      <c r="AS62" s="149">
        <v>17</v>
      </c>
      <c r="AT62" s="150">
        <v>0.76470588235294112</v>
      </c>
      <c r="AU62" s="149">
        <v>18</v>
      </c>
      <c r="AV62" s="150">
        <v>0.78</v>
      </c>
      <c r="AW62" s="149">
        <v>20</v>
      </c>
      <c r="AX62" s="150">
        <v>0.8</v>
      </c>
      <c r="AY62" s="149">
        <v>20</v>
      </c>
      <c r="AZ62" s="150">
        <v>0.8</v>
      </c>
      <c r="BA62" s="149">
        <v>20</v>
      </c>
      <c r="BB62" s="150">
        <v>0.8</v>
      </c>
      <c r="BC62" s="149">
        <v>20</v>
      </c>
      <c r="BD62" s="150">
        <v>0.8</v>
      </c>
      <c r="BE62" s="149">
        <v>17</v>
      </c>
      <c r="BF62" s="150">
        <v>0.82352941176470584</v>
      </c>
      <c r="BG62" s="149">
        <v>18</v>
      </c>
      <c r="BH62" s="150">
        <v>0.77777777777777779</v>
      </c>
    </row>
    <row r="63" spans="3:60" ht="45" hidden="1" customHeight="1" thickBot="1">
      <c r="C63" s="184">
        <v>53</v>
      </c>
      <c r="D63" s="147" t="s">
        <v>119</v>
      </c>
      <c r="E63" s="149" t="s">
        <v>5</v>
      </c>
      <c r="F63" s="150" t="s">
        <v>5</v>
      </c>
      <c r="G63" s="149" t="s">
        <v>5</v>
      </c>
      <c r="H63" s="150" t="s">
        <v>5</v>
      </c>
      <c r="I63" s="149" t="s">
        <v>5</v>
      </c>
      <c r="J63" s="150" t="s">
        <v>5</v>
      </c>
      <c r="K63" s="149" t="s">
        <v>5</v>
      </c>
      <c r="L63" s="150" t="s">
        <v>5</v>
      </c>
      <c r="M63" s="149" t="s">
        <v>5</v>
      </c>
      <c r="N63" s="150" t="s">
        <v>5</v>
      </c>
      <c r="O63" s="149" t="s">
        <v>5</v>
      </c>
      <c r="P63" s="150" t="s">
        <v>5</v>
      </c>
      <c r="Q63" s="149" t="s">
        <v>5</v>
      </c>
      <c r="R63" s="150" t="s">
        <v>5</v>
      </c>
      <c r="S63" s="149" t="s">
        <v>5</v>
      </c>
      <c r="T63" s="150" t="s">
        <v>5</v>
      </c>
      <c r="U63" s="149" t="s">
        <v>5</v>
      </c>
      <c r="V63" s="150" t="s">
        <v>5</v>
      </c>
      <c r="W63" s="149" t="s">
        <v>5</v>
      </c>
      <c r="X63" s="150" t="s">
        <v>5</v>
      </c>
      <c r="Y63" s="149" t="s">
        <v>5</v>
      </c>
      <c r="Z63" s="150" t="s">
        <v>5</v>
      </c>
      <c r="AA63" s="149" t="s">
        <v>5</v>
      </c>
      <c r="AB63" s="150" t="s">
        <v>5</v>
      </c>
      <c r="AC63" s="149" t="s">
        <v>5</v>
      </c>
      <c r="AD63" s="150" t="s">
        <v>5</v>
      </c>
      <c r="AE63" s="149" t="s">
        <v>5</v>
      </c>
      <c r="AF63" s="150" t="s">
        <v>5</v>
      </c>
      <c r="AG63" s="149" t="s">
        <v>5</v>
      </c>
      <c r="AH63" s="150" t="s">
        <v>5</v>
      </c>
      <c r="AI63" s="149" t="s">
        <v>5</v>
      </c>
      <c r="AJ63" s="150" t="s">
        <v>5</v>
      </c>
      <c r="AK63" s="149">
        <v>1</v>
      </c>
      <c r="AL63" s="150">
        <v>1</v>
      </c>
      <c r="AM63" s="149">
        <v>4</v>
      </c>
      <c r="AN63" s="150">
        <v>0.75</v>
      </c>
      <c r="AO63" s="149">
        <v>18</v>
      </c>
      <c r="AP63" s="150">
        <v>0.72222222222222221</v>
      </c>
      <c r="AQ63" s="149">
        <v>19</v>
      </c>
      <c r="AR63" s="150">
        <v>0.73684210526315785</v>
      </c>
      <c r="AS63" s="149">
        <v>21</v>
      </c>
      <c r="AT63" s="150">
        <v>0.7142857142857143</v>
      </c>
      <c r="AU63" s="149">
        <v>22</v>
      </c>
      <c r="AV63" s="150">
        <v>0.68</v>
      </c>
      <c r="AW63" s="149">
        <v>22</v>
      </c>
      <c r="AX63" s="150">
        <v>0.81818181818181823</v>
      </c>
      <c r="AY63" s="149">
        <v>26</v>
      </c>
      <c r="AZ63" s="150">
        <v>0.73076923076923073</v>
      </c>
      <c r="BA63" s="149">
        <v>26</v>
      </c>
      <c r="BB63" s="150">
        <v>0.73076923076923073</v>
      </c>
      <c r="BC63" s="149">
        <v>24</v>
      </c>
      <c r="BD63" s="150">
        <v>0.70833333333333337</v>
      </c>
      <c r="BE63" s="149">
        <v>23</v>
      </c>
      <c r="BF63" s="150">
        <v>0.78260869565217395</v>
      </c>
      <c r="BG63" s="149">
        <v>27</v>
      </c>
      <c r="BH63" s="150">
        <v>0.77777777777777779</v>
      </c>
    </row>
    <row r="64" spans="3:60" ht="45" hidden="1" customHeight="1" thickBot="1">
      <c r="C64" s="184">
        <v>54</v>
      </c>
      <c r="D64" s="147" t="s">
        <v>193</v>
      </c>
      <c r="E64" s="149" t="s">
        <v>5</v>
      </c>
      <c r="F64" s="150" t="s">
        <v>5</v>
      </c>
      <c r="G64" s="149" t="s">
        <v>5</v>
      </c>
      <c r="H64" s="150" t="s">
        <v>5</v>
      </c>
      <c r="I64" s="149" t="s">
        <v>5</v>
      </c>
      <c r="J64" s="150" t="s">
        <v>5</v>
      </c>
      <c r="K64" s="149" t="s">
        <v>5</v>
      </c>
      <c r="L64" s="150" t="s">
        <v>5</v>
      </c>
      <c r="M64" s="149" t="s">
        <v>5</v>
      </c>
      <c r="N64" s="150" t="s">
        <v>5</v>
      </c>
      <c r="O64" s="149" t="s">
        <v>5</v>
      </c>
      <c r="P64" s="150" t="s">
        <v>5</v>
      </c>
      <c r="Q64" s="149" t="s">
        <v>5</v>
      </c>
      <c r="R64" s="150" t="s">
        <v>5</v>
      </c>
      <c r="S64" s="149" t="s">
        <v>5</v>
      </c>
      <c r="T64" s="150" t="s">
        <v>5</v>
      </c>
      <c r="U64" s="149" t="s">
        <v>5</v>
      </c>
      <c r="V64" s="150" t="s">
        <v>5</v>
      </c>
      <c r="W64" s="149" t="s">
        <v>5</v>
      </c>
      <c r="X64" s="150" t="s">
        <v>5</v>
      </c>
      <c r="Y64" s="149" t="s">
        <v>5</v>
      </c>
      <c r="Z64" s="150" t="s">
        <v>5</v>
      </c>
      <c r="AA64" s="149" t="s">
        <v>5</v>
      </c>
      <c r="AB64" s="150" t="s">
        <v>5</v>
      </c>
      <c r="AC64" s="149" t="s">
        <v>5</v>
      </c>
      <c r="AD64" s="150" t="s">
        <v>5</v>
      </c>
      <c r="AE64" s="149" t="s">
        <v>5</v>
      </c>
      <c r="AF64" s="150" t="s">
        <v>5</v>
      </c>
      <c r="AG64" s="149" t="s">
        <v>5</v>
      </c>
      <c r="AH64" s="150" t="s">
        <v>5</v>
      </c>
      <c r="AI64" s="149" t="s">
        <v>5</v>
      </c>
      <c r="AJ64" s="150" t="s">
        <v>5</v>
      </c>
      <c r="AK64" s="149" t="s">
        <v>5</v>
      </c>
      <c r="AL64" s="150" t="s">
        <v>5</v>
      </c>
      <c r="AM64" s="149" t="s">
        <v>5</v>
      </c>
      <c r="AN64" s="150" t="s">
        <v>5</v>
      </c>
      <c r="AO64" s="149">
        <v>0</v>
      </c>
      <c r="AP64" s="150">
        <v>0</v>
      </c>
      <c r="AQ64" s="149">
        <v>0</v>
      </c>
      <c r="AR64" s="150">
        <v>0</v>
      </c>
      <c r="AS64" s="149">
        <v>11</v>
      </c>
      <c r="AT64" s="150">
        <v>0.90909090909090906</v>
      </c>
      <c r="AU64" s="149">
        <v>17</v>
      </c>
      <c r="AV64" s="150">
        <v>0.71</v>
      </c>
      <c r="AW64" s="149">
        <v>19</v>
      </c>
      <c r="AX64" s="150">
        <v>0.63157894736842102</v>
      </c>
      <c r="AY64" s="149">
        <v>21</v>
      </c>
      <c r="AZ64" s="150">
        <v>0.76190476190476186</v>
      </c>
      <c r="BA64" s="149">
        <v>21</v>
      </c>
      <c r="BB64" s="150">
        <v>0.76190476190476186</v>
      </c>
      <c r="BC64" s="149">
        <v>21</v>
      </c>
      <c r="BD64" s="150">
        <v>0.76190476190476186</v>
      </c>
      <c r="BE64" s="149">
        <v>22</v>
      </c>
      <c r="BF64" s="150">
        <v>0.77272727272727271</v>
      </c>
      <c r="BG64" s="149">
        <v>22</v>
      </c>
      <c r="BH64" s="150">
        <v>0.77272727272727271</v>
      </c>
    </row>
    <row r="65" spans="3:60" ht="45" hidden="1" customHeight="1" thickBot="1">
      <c r="C65" s="184">
        <v>55</v>
      </c>
      <c r="D65" s="147" t="s">
        <v>89</v>
      </c>
      <c r="E65" s="149">
        <v>55</v>
      </c>
      <c r="F65" s="150">
        <v>0.82</v>
      </c>
      <c r="G65" s="149">
        <v>53</v>
      </c>
      <c r="H65" s="150">
        <v>0.79</v>
      </c>
      <c r="I65" s="149">
        <v>53</v>
      </c>
      <c r="J65" s="150">
        <v>0.79</v>
      </c>
      <c r="K65" s="149">
        <v>51</v>
      </c>
      <c r="L65" s="150">
        <v>0.8</v>
      </c>
      <c r="M65" s="149">
        <v>51</v>
      </c>
      <c r="N65" s="150">
        <v>0.78431372549019607</v>
      </c>
      <c r="O65" s="149">
        <v>52</v>
      </c>
      <c r="P65" s="150">
        <v>0.77</v>
      </c>
      <c r="Q65" s="149">
        <v>50</v>
      </c>
      <c r="R65" s="150">
        <v>0.76</v>
      </c>
      <c r="S65" s="149">
        <v>50</v>
      </c>
      <c r="T65" s="150">
        <v>0.76</v>
      </c>
      <c r="U65" s="149">
        <v>49</v>
      </c>
      <c r="V65" s="150">
        <v>0.78</v>
      </c>
      <c r="W65" s="149">
        <v>50</v>
      </c>
      <c r="X65" s="150">
        <v>0.78</v>
      </c>
      <c r="Y65" s="149">
        <v>49</v>
      </c>
      <c r="Z65" s="150">
        <v>0.79591836734693877</v>
      </c>
      <c r="AA65" s="149">
        <v>45</v>
      </c>
      <c r="AB65" s="150">
        <v>0.75555555555555554</v>
      </c>
      <c r="AC65" s="149">
        <v>52</v>
      </c>
      <c r="AD65" s="150">
        <v>0.78846153846153844</v>
      </c>
      <c r="AE65" s="149">
        <v>54</v>
      </c>
      <c r="AF65" s="150">
        <v>0.79629629629629628</v>
      </c>
      <c r="AG65" s="149">
        <v>54</v>
      </c>
      <c r="AH65" s="150">
        <v>0.79629629629629628</v>
      </c>
      <c r="AI65" s="149">
        <v>52</v>
      </c>
      <c r="AJ65" s="150">
        <v>0.77</v>
      </c>
      <c r="AK65" s="149">
        <v>56</v>
      </c>
      <c r="AL65" s="150">
        <v>0.7678571428571429</v>
      </c>
      <c r="AM65" s="149">
        <v>59</v>
      </c>
      <c r="AN65" s="150">
        <v>0.74576271186440679</v>
      </c>
      <c r="AO65" s="149">
        <v>171</v>
      </c>
      <c r="AP65" s="150">
        <v>0.85964912280701755</v>
      </c>
      <c r="AQ65" s="149">
        <v>184</v>
      </c>
      <c r="AR65" s="150">
        <v>0.85869565217391308</v>
      </c>
      <c r="AS65" s="149">
        <v>192</v>
      </c>
      <c r="AT65" s="150">
        <v>0.85416666666666663</v>
      </c>
      <c r="AU65" s="149">
        <v>212</v>
      </c>
      <c r="AV65" s="150">
        <v>0.83</v>
      </c>
      <c r="AW65" s="149">
        <v>210</v>
      </c>
      <c r="AX65" s="150">
        <v>0.77142857142857146</v>
      </c>
      <c r="AY65" s="149">
        <v>218</v>
      </c>
      <c r="AZ65" s="150">
        <v>0.77981651376146788</v>
      </c>
      <c r="BA65" s="149">
        <v>223</v>
      </c>
      <c r="BB65" s="150">
        <v>0.7847533632286996</v>
      </c>
      <c r="BC65" s="149">
        <v>218</v>
      </c>
      <c r="BD65" s="150">
        <v>0.77981651376146788</v>
      </c>
      <c r="BE65" s="149">
        <v>230</v>
      </c>
      <c r="BF65" s="150">
        <v>0.78695652173913044</v>
      </c>
      <c r="BG65" s="149">
        <v>224</v>
      </c>
      <c r="BH65" s="150">
        <v>0.7723214285714286</v>
      </c>
    </row>
    <row r="66" spans="3:60" ht="45" hidden="1" customHeight="1" thickBot="1">
      <c r="C66" s="184">
        <v>56</v>
      </c>
      <c r="D66" s="147" t="s">
        <v>123</v>
      </c>
      <c r="E66" s="149">
        <v>48</v>
      </c>
      <c r="F66" s="150">
        <v>0.52</v>
      </c>
      <c r="G66" s="149">
        <v>48</v>
      </c>
      <c r="H66" s="150">
        <v>0.48</v>
      </c>
      <c r="I66" s="149">
        <v>48</v>
      </c>
      <c r="J66" s="150">
        <v>0.48</v>
      </c>
      <c r="K66" s="149">
        <v>46</v>
      </c>
      <c r="L66" s="150">
        <v>0.59</v>
      </c>
      <c r="M66" s="149">
        <v>31</v>
      </c>
      <c r="N66" s="150">
        <v>0.4838709677419355</v>
      </c>
      <c r="O66" s="149">
        <v>40</v>
      </c>
      <c r="P66" s="150">
        <v>0.63</v>
      </c>
      <c r="Q66" s="149">
        <v>39</v>
      </c>
      <c r="R66" s="150">
        <v>0.62</v>
      </c>
      <c r="S66" s="149">
        <v>41</v>
      </c>
      <c r="T66" s="150">
        <v>0.63</v>
      </c>
      <c r="U66" s="149">
        <v>51</v>
      </c>
      <c r="V66" s="150">
        <v>0.75</v>
      </c>
      <c r="W66" s="149">
        <v>43</v>
      </c>
      <c r="X66" s="150">
        <v>0.69767441860465118</v>
      </c>
      <c r="Y66" s="149">
        <v>35</v>
      </c>
      <c r="Z66" s="150">
        <v>0.68571428571428572</v>
      </c>
      <c r="AA66" s="149">
        <v>38</v>
      </c>
      <c r="AB66" s="150">
        <v>0.76315789473684215</v>
      </c>
      <c r="AC66" s="149">
        <v>41</v>
      </c>
      <c r="AD66" s="150">
        <v>0.80487804878048785</v>
      </c>
      <c r="AE66" s="149">
        <v>40</v>
      </c>
      <c r="AF66" s="150">
        <v>0.82499999999999996</v>
      </c>
      <c r="AG66" s="149">
        <v>43</v>
      </c>
      <c r="AH66" s="150">
        <v>0.76744186046511631</v>
      </c>
      <c r="AI66" s="149">
        <v>41</v>
      </c>
      <c r="AJ66" s="150">
        <v>0.73</v>
      </c>
      <c r="AK66" s="149">
        <v>44</v>
      </c>
      <c r="AL66" s="150">
        <v>0.72727272727272729</v>
      </c>
      <c r="AM66" s="149">
        <v>40</v>
      </c>
      <c r="AN66" s="150">
        <v>0.7</v>
      </c>
      <c r="AO66" s="149">
        <v>41</v>
      </c>
      <c r="AP66" s="150">
        <v>0.73170731707317072</v>
      </c>
      <c r="AQ66" s="149">
        <v>40</v>
      </c>
      <c r="AR66" s="150">
        <v>0.72499999999999998</v>
      </c>
      <c r="AS66" s="149">
        <v>35</v>
      </c>
      <c r="AT66" s="150">
        <v>0.68571428571428572</v>
      </c>
      <c r="AU66" s="149">
        <v>35</v>
      </c>
      <c r="AV66" s="150">
        <v>0.74</v>
      </c>
      <c r="AW66" s="149">
        <v>30</v>
      </c>
      <c r="AX66" s="150">
        <v>0.7</v>
      </c>
      <c r="AY66" s="149">
        <v>34</v>
      </c>
      <c r="AZ66" s="150">
        <v>0.79411764705882348</v>
      </c>
      <c r="BA66" s="149">
        <v>36</v>
      </c>
      <c r="BB66" s="150">
        <v>0.75</v>
      </c>
      <c r="BC66" s="149">
        <v>39</v>
      </c>
      <c r="BD66" s="150">
        <v>0.76923076923076927</v>
      </c>
      <c r="BE66" s="149">
        <v>43</v>
      </c>
      <c r="BF66" s="150">
        <v>0.76744186046511631</v>
      </c>
      <c r="BG66" s="149">
        <v>43</v>
      </c>
      <c r="BH66" s="150">
        <v>0.76744186046511631</v>
      </c>
    </row>
    <row r="67" spans="3:60" ht="45" hidden="1" customHeight="1" thickBot="1">
      <c r="C67" s="184">
        <v>57</v>
      </c>
      <c r="D67" s="147" t="s">
        <v>120</v>
      </c>
      <c r="E67" s="149">
        <v>121</v>
      </c>
      <c r="F67" s="150">
        <v>0.68</v>
      </c>
      <c r="G67" s="149">
        <v>119</v>
      </c>
      <c r="H67" s="150">
        <v>0.66</v>
      </c>
      <c r="I67" s="149">
        <v>117</v>
      </c>
      <c r="J67" s="150">
        <v>0.66</v>
      </c>
      <c r="K67" s="149">
        <v>114</v>
      </c>
      <c r="L67" s="150">
        <v>0.65</v>
      </c>
      <c r="M67" s="149">
        <v>113</v>
      </c>
      <c r="N67" s="150">
        <v>0.66371681415929207</v>
      </c>
      <c r="O67" s="149">
        <v>113</v>
      </c>
      <c r="P67" s="150">
        <v>0.67</v>
      </c>
      <c r="Q67" s="149">
        <v>113</v>
      </c>
      <c r="R67" s="150">
        <v>0.65</v>
      </c>
      <c r="S67" s="149">
        <v>109</v>
      </c>
      <c r="T67" s="150">
        <v>0.66</v>
      </c>
      <c r="U67" s="149">
        <v>110</v>
      </c>
      <c r="V67" s="150">
        <v>0.68</v>
      </c>
      <c r="W67" s="149">
        <v>114</v>
      </c>
      <c r="X67" s="150">
        <v>0.69298245614035092</v>
      </c>
      <c r="Y67" s="149">
        <v>115</v>
      </c>
      <c r="Z67" s="150">
        <v>0.68695652173913047</v>
      </c>
      <c r="AA67" s="149">
        <v>115</v>
      </c>
      <c r="AB67" s="150">
        <v>0.66956521739130437</v>
      </c>
      <c r="AC67" s="149">
        <v>118</v>
      </c>
      <c r="AD67" s="150">
        <v>0.67796610169491522</v>
      </c>
      <c r="AE67" s="149">
        <v>119</v>
      </c>
      <c r="AF67" s="150">
        <v>0.67226890756302526</v>
      </c>
      <c r="AG67" s="149">
        <v>122</v>
      </c>
      <c r="AH67" s="150">
        <v>0.68032786885245899</v>
      </c>
      <c r="AI67" s="149">
        <v>123</v>
      </c>
      <c r="AJ67" s="150">
        <v>0.70731707317073167</v>
      </c>
      <c r="AK67" s="149">
        <v>126</v>
      </c>
      <c r="AL67" s="150">
        <v>0.72222222222222221</v>
      </c>
      <c r="AM67" s="149">
        <v>127</v>
      </c>
      <c r="AN67" s="150">
        <v>0.71653543307086609</v>
      </c>
      <c r="AO67" s="149">
        <v>131</v>
      </c>
      <c r="AP67" s="150">
        <v>0.72519083969465647</v>
      </c>
      <c r="AQ67" s="149">
        <v>136</v>
      </c>
      <c r="AR67" s="150">
        <v>0.73529411764705888</v>
      </c>
      <c r="AS67" s="149">
        <v>139</v>
      </c>
      <c r="AT67" s="150">
        <v>0.73381294964028776</v>
      </c>
      <c r="AU67" s="149">
        <v>144</v>
      </c>
      <c r="AV67" s="150">
        <v>0.75</v>
      </c>
      <c r="AW67" s="149">
        <v>149</v>
      </c>
      <c r="AX67" s="150">
        <v>0.79194630872483218</v>
      </c>
      <c r="AY67" s="149">
        <v>148</v>
      </c>
      <c r="AZ67" s="150">
        <v>0.7567567567567568</v>
      </c>
      <c r="BA67" s="149">
        <v>148</v>
      </c>
      <c r="BB67" s="150">
        <v>0.75</v>
      </c>
      <c r="BC67" s="149">
        <v>150</v>
      </c>
      <c r="BD67" s="150">
        <v>0.7533333333333333</v>
      </c>
      <c r="BE67" s="149">
        <v>153</v>
      </c>
      <c r="BF67" s="150">
        <v>0.75163398692810457</v>
      </c>
      <c r="BG67" s="149">
        <v>162</v>
      </c>
      <c r="BH67" s="150">
        <v>0.76543209876543206</v>
      </c>
    </row>
    <row r="68" spans="3:60" ht="45" hidden="1" customHeight="1" thickBot="1">
      <c r="C68" s="184">
        <v>58</v>
      </c>
      <c r="D68" s="147" t="s">
        <v>99</v>
      </c>
      <c r="E68" s="149" t="s">
        <v>5</v>
      </c>
      <c r="F68" s="150" t="s">
        <v>5</v>
      </c>
      <c r="G68" s="149" t="s">
        <v>5</v>
      </c>
      <c r="H68" s="150" t="s">
        <v>5</v>
      </c>
      <c r="I68" s="149" t="s">
        <v>5</v>
      </c>
      <c r="J68" s="150" t="s">
        <v>5</v>
      </c>
      <c r="K68" s="149" t="s">
        <v>5</v>
      </c>
      <c r="L68" s="150" t="s">
        <v>5</v>
      </c>
      <c r="M68" s="149" t="s">
        <v>5</v>
      </c>
      <c r="N68" s="150" t="s">
        <v>5</v>
      </c>
      <c r="O68" s="149" t="s">
        <v>5</v>
      </c>
      <c r="P68" s="150" t="s">
        <v>5</v>
      </c>
      <c r="Q68" s="149" t="s">
        <v>5</v>
      </c>
      <c r="R68" s="150" t="s">
        <v>5</v>
      </c>
      <c r="S68" s="149" t="s">
        <v>5</v>
      </c>
      <c r="T68" s="150" t="s">
        <v>5</v>
      </c>
      <c r="U68" s="149" t="s">
        <v>5</v>
      </c>
      <c r="V68" s="150" t="s">
        <v>5</v>
      </c>
      <c r="W68" s="149" t="s">
        <v>5</v>
      </c>
      <c r="X68" s="150" t="s">
        <v>5</v>
      </c>
      <c r="Y68" s="149" t="s">
        <v>5</v>
      </c>
      <c r="Z68" s="150" t="s">
        <v>5</v>
      </c>
      <c r="AA68" s="149" t="s">
        <v>5</v>
      </c>
      <c r="AB68" s="150" t="s">
        <v>5</v>
      </c>
      <c r="AC68" s="149">
        <v>1</v>
      </c>
      <c r="AD68" s="150">
        <v>1</v>
      </c>
      <c r="AE68" s="149">
        <v>3</v>
      </c>
      <c r="AF68" s="150">
        <v>0.66666666666666663</v>
      </c>
      <c r="AG68" s="149">
        <v>9</v>
      </c>
      <c r="AH68" s="150">
        <v>0.88888888888888884</v>
      </c>
      <c r="AI68" s="149">
        <v>10</v>
      </c>
      <c r="AJ68" s="150">
        <v>0.9</v>
      </c>
      <c r="AK68" s="149">
        <v>17</v>
      </c>
      <c r="AL68" s="150">
        <v>0.88235294117647056</v>
      </c>
      <c r="AM68" s="149">
        <v>16</v>
      </c>
      <c r="AN68" s="150">
        <v>0.875</v>
      </c>
      <c r="AO68" s="149">
        <v>15</v>
      </c>
      <c r="AP68" s="150">
        <v>0.8</v>
      </c>
      <c r="AQ68" s="149">
        <v>16</v>
      </c>
      <c r="AR68" s="150">
        <v>0.8125</v>
      </c>
      <c r="AS68" s="149">
        <v>19</v>
      </c>
      <c r="AT68" s="150">
        <v>0.84210526315789469</v>
      </c>
      <c r="AU68" s="149">
        <v>20</v>
      </c>
      <c r="AV68" s="150">
        <v>0.85</v>
      </c>
      <c r="AW68" s="149">
        <v>19</v>
      </c>
      <c r="AX68" s="150">
        <v>0.68421052631578949</v>
      </c>
      <c r="AY68" s="149">
        <v>18</v>
      </c>
      <c r="AZ68" s="150">
        <v>0.77777777777777779</v>
      </c>
      <c r="BA68" s="149">
        <v>18</v>
      </c>
      <c r="BB68" s="150">
        <v>0.77777777777777779</v>
      </c>
      <c r="BC68" s="149">
        <v>19</v>
      </c>
      <c r="BD68" s="150">
        <v>0.78947368421052633</v>
      </c>
      <c r="BE68" s="149">
        <v>19</v>
      </c>
      <c r="BF68" s="150">
        <v>0.78947368421052633</v>
      </c>
      <c r="BG68" s="149">
        <v>17</v>
      </c>
      <c r="BH68" s="150">
        <v>0.76470588235294112</v>
      </c>
    </row>
    <row r="69" spans="3:60" ht="45" hidden="1" customHeight="1" thickBot="1">
      <c r="C69" s="184">
        <v>59</v>
      </c>
      <c r="D69" s="147" t="s">
        <v>652</v>
      </c>
      <c r="E69" s="150" t="s">
        <v>5</v>
      </c>
      <c r="F69" s="150" t="s">
        <v>5</v>
      </c>
      <c r="G69" s="150" t="s">
        <v>5</v>
      </c>
      <c r="H69" s="150" t="s">
        <v>5</v>
      </c>
      <c r="I69" s="150" t="s">
        <v>5</v>
      </c>
      <c r="J69" s="150" t="s">
        <v>5</v>
      </c>
      <c r="K69" s="150" t="s">
        <v>5</v>
      </c>
      <c r="L69" s="150" t="s">
        <v>5</v>
      </c>
      <c r="M69" s="150" t="s">
        <v>5</v>
      </c>
      <c r="N69" s="150" t="s">
        <v>5</v>
      </c>
      <c r="O69" s="150" t="s">
        <v>5</v>
      </c>
      <c r="P69" s="150" t="s">
        <v>5</v>
      </c>
      <c r="Q69" s="150" t="s">
        <v>5</v>
      </c>
      <c r="R69" s="150" t="s">
        <v>5</v>
      </c>
      <c r="S69" s="150" t="s">
        <v>5</v>
      </c>
      <c r="T69" s="150" t="s">
        <v>5</v>
      </c>
      <c r="U69" s="150" t="s">
        <v>5</v>
      </c>
      <c r="V69" s="150" t="s">
        <v>5</v>
      </c>
      <c r="W69" s="150" t="s">
        <v>5</v>
      </c>
      <c r="X69" s="150" t="s">
        <v>5</v>
      </c>
      <c r="Y69" s="150" t="s">
        <v>5</v>
      </c>
      <c r="Z69" s="150" t="s">
        <v>5</v>
      </c>
      <c r="AA69" s="150" t="s">
        <v>5</v>
      </c>
      <c r="AB69" s="150" t="s">
        <v>5</v>
      </c>
      <c r="AC69" s="150" t="s">
        <v>5</v>
      </c>
      <c r="AD69" s="150" t="s">
        <v>5</v>
      </c>
      <c r="AE69" s="150" t="s">
        <v>5</v>
      </c>
      <c r="AF69" s="150" t="s">
        <v>5</v>
      </c>
      <c r="AG69" s="150" t="s">
        <v>5</v>
      </c>
      <c r="AH69" s="150" t="s">
        <v>5</v>
      </c>
      <c r="AI69" s="150" t="s">
        <v>5</v>
      </c>
      <c r="AJ69" s="150" t="s">
        <v>5</v>
      </c>
      <c r="AK69" s="150" t="s">
        <v>5</v>
      </c>
      <c r="AL69" s="150" t="s">
        <v>5</v>
      </c>
      <c r="AM69" s="150" t="s">
        <v>5</v>
      </c>
      <c r="AN69" s="150" t="s">
        <v>5</v>
      </c>
      <c r="AO69" s="149" t="s">
        <v>5</v>
      </c>
      <c r="AP69" s="150" t="s">
        <v>5</v>
      </c>
      <c r="AQ69" s="149" t="s">
        <v>5</v>
      </c>
      <c r="AR69" s="150" t="s">
        <v>5</v>
      </c>
      <c r="AS69" s="149">
        <v>3</v>
      </c>
      <c r="AT69" s="150">
        <v>0.66666666666666663</v>
      </c>
      <c r="AU69" s="149">
        <v>41</v>
      </c>
      <c r="AV69" s="150">
        <v>0.66</v>
      </c>
      <c r="AW69" s="149">
        <v>20</v>
      </c>
      <c r="AX69" s="150">
        <v>0.65</v>
      </c>
      <c r="AY69" s="149">
        <v>42</v>
      </c>
      <c r="AZ69" s="150">
        <v>0.5714285714285714</v>
      </c>
      <c r="BA69" s="149">
        <v>51</v>
      </c>
      <c r="BB69" s="150">
        <v>0.60784313725490191</v>
      </c>
      <c r="BC69" s="149">
        <v>57</v>
      </c>
      <c r="BD69" s="150">
        <v>0.66666666666666663</v>
      </c>
      <c r="BE69" s="149">
        <v>62</v>
      </c>
      <c r="BF69" s="150">
        <v>0.72580645161290325</v>
      </c>
      <c r="BG69" s="149">
        <v>71</v>
      </c>
      <c r="BH69" s="150">
        <v>0.76056338028169013</v>
      </c>
    </row>
    <row r="70" spans="3:60" ht="16" hidden="1" thickBot="1">
      <c r="C70" s="184">
        <v>60</v>
      </c>
      <c r="D70" s="147" t="s">
        <v>648</v>
      </c>
      <c r="E70" s="274" t="s">
        <v>5</v>
      </c>
      <c r="F70" s="274" t="s">
        <v>5</v>
      </c>
      <c r="G70" s="274" t="s">
        <v>5</v>
      </c>
      <c r="H70" s="274" t="s">
        <v>5</v>
      </c>
      <c r="I70" s="274" t="s">
        <v>5</v>
      </c>
      <c r="J70" s="274" t="s">
        <v>5</v>
      </c>
      <c r="K70" s="274" t="s">
        <v>5</v>
      </c>
      <c r="L70" s="274" t="s">
        <v>5</v>
      </c>
      <c r="M70" s="274" t="s">
        <v>5</v>
      </c>
      <c r="N70" s="274" t="s">
        <v>5</v>
      </c>
      <c r="O70" s="274" t="s">
        <v>5</v>
      </c>
      <c r="P70" s="274" t="s">
        <v>5</v>
      </c>
      <c r="Q70" s="274" t="s">
        <v>5</v>
      </c>
      <c r="R70" s="274" t="s">
        <v>5</v>
      </c>
      <c r="S70" s="274" t="s">
        <v>5</v>
      </c>
      <c r="T70" s="274" t="s">
        <v>5</v>
      </c>
      <c r="U70" s="274" t="s">
        <v>5</v>
      </c>
      <c r="V70" s="274" t="s">
        <v>5</v>
      </c>
      <c r="W70" s="274" t="s">
        <v>5</v>
      </c>
      <c r="X70" s="274" t="s">
        <v>5</v>
      </c>
      <c r="Y70" s="274" t="s">
        <v>5</v>
      </c>
      <c r="Z70" s="274" t="s">
        <v>5</v>
      </c>
      <c r="AA70" s="274" t="s">
        <v>5</v>
      </c>
      <c r="AB70" s="274" t="s">
        <v>5</v>
      </c>
      <c r="AC70" s="274" t="s">
        <v>5</v>
      </c>
      <c r="AD70" s="274" t="s">
        <v>5</v>
      </c>
      <c r="AE70" s="274" t="s">
        <v>5</v>
      </c>
      <c r="AF70" s="274" t="s">
        <v>5</v>
      </c>
      <c r="AG70" s="276" t="s">
        <v>5</v>
      </c>
      <c r="AH70" s="274" t="s">
        <v>5</v>
      </c>
      <c r="AI70" s="274" t="s">
        <v>5</v>
      </c>
      <c r="AJ70" s="274" t="s">
        <v>5</v>
      </c>
      <c r="AK70" s="274" t="s">
        <v>5</v>
      </c>
      <c r="AL70" s="274" t="s">
        <v>5</v>
      </c>
      <c r="AM70" s="274" t="s">
        <v>5</v>
      </c>
      <c r="AN70" s="274" t="s">
        <v>5</v>
      </c>
      <c r="AO70" s="274" t="s">
        <v>5</v>
      </c>
      <c r="AP70" s="274" t="s">
        <v>5</v>
      </c>
      <c r="AQ70" s="274" t="s">
        <v>5</v>
      </c>
      <c r="AR70" s="274" t="s">
        <v>5</v>
      </c>
      <c r="AS70" s="274" t="s">
        <v>5</v>
      </c>
      <c r="AT70" s="274" t="s">
        <v>5</v>
      </c>
      <c r="AU70" s="274" t="s">
        <v>5</v>
      </c>
      <c r="AV70" s="274" t="s">
        <v>5</v>
      </c>
      <c r="AW70" s="274" t="s">
        <v>5</v>
      </c>
      <c r="AX70" s="274" t="s">
        <v>5</v>
      </c>
      <c r="AY70" s="274" t="s">
        <v>5</v>
      </c>
      <c r="AZ70" s="274" t="s">
        <v>5</v>
      </c>
      <c r="BA70" s="274">
        <v>7</v>
      </c>
      <c r="BB70" s="274">
        <v>0.7142857142857143</v>
      </c>
      <c r="BC70" s="274">
        <v>5</v>
      </c>
      <c r="BD70" s="274">
        <v>0.8</v>
      </c>
      <c r="BE70" s="274">
        <v>5</v>
      </c>
      <c r="BF70" s="274">
        <v>0.8</v>
      </c>
      <c r="BG70" s="149">
        <v>4</v>
      </c>
      <c r="BH70" s="150">
        <v>0.75</v>
      </c>
    </row>
    <row r="71" spans="3:60" ht="45" hidden="1" customHeight="1" thickBot="1">
      <c r="C71" s="184">
        <v>61</v>
      </c>
      <c r="D71" s="147" t="s">
        <v>177</v>
      </c>
      <c r="E71" s="149" t="s">
        <v>5</v>
      </c>
      <c r="F71" s="150" t="s">
        <v>5</v>
      </c>
      <c r="G71" s="149" t="s">
        <v>5</v>
      </c>
      <c r="H71" s="150" t="s">
        <v>5</v>
      </c>
      <c r="I71" s="149" t="s">
        <v>5</v>
      </c>
      <c r="J71" s="150" t="s">
        <v>5</v>
      </c>
      <c r="K71" s="149" t="s">
        <v>5</v>
      </c>
      <c r="L71" s="150" t="s">
        <v>5</v>
      </c>
      <c r="M71" s="149" t="s">
        <v>5</v>
      </c>
      <c r="N71" s="150" t="s">
        <v>5</v>
      </c>
      <c r="O71" s="149" t="s">
        <v>5</v>
      </c>
      <c r="P71" s="150" t="s">
        <v>5</v>
      </c>
      <c r="Q71" s="149" t="s">
        <v>5</v>
      </c>
      <c r="R71" s="150" t="s">
        <v>5</v>
      </c>
      <c r="S71" s="149" t="s">
        <v>5</v>
      </c>
      <c r="T71" s="150" t="s">
        <v>5</v>
      </c>
      <c r="U71" s="149" t="s">
        <v>5</v>
      </c>
      <c r="V71" s="150" t="s">
        <v>5</v>
      </c>
      <c r="W71" s="149" t="s">
        <v>5</v>
      </c>
      <c r="X71" s="150" t="s">
        <v>5</v>
      </c>
      <c r="Y71" s="149" t="s">
        <v>5</v>
      </c>
      <c r="Z71" s="150" t="s">
        <v>5</v>
      </c>
      <c r="AA71" s="149" t="s">
        <v>5</v>
      </c>
      <c r="AB71" s="150" t="s">
        <v>5</v>
      </c>
      <c r="AC71" s="149" t="s">
        <v>5</v>
      </c>
      <c r="AD71" s="150" t="s">
        <v>5</v>
      </c>
      <c r="AE71" s="149" t="s">
        <v>5</v>
      </c>
      <c r="AF71" s="150" t="s">
        <v>5</v>
      </c>
      <c r="AG71" s="149">
        <v>0</v>
      </c>
      <c r="AH71" s="150">
        <v>0</v>
      </c>
      <c r="AI71" s="149">
        <v>3</v>
      </c>
      <c r="AJ71" s="150">
        <v>0.66666666666666663</v>
      </c>
      <c r="AK71" s="149">
        <v>5</v>
      </c>
      <c r="AL71" s="150">
        <v>0.6</v>
      </c>
      <c r="AM71" s="149">
        <v>5</v>
      </c>
      <c r="AN71" s="150">
        <v>0.6</v>
      </c>
      <c r="AO71" s="149">
        <v>5</v>
      </c>
      <c r="AP71" s="150">
        <v>0.6</v>
      </c>
      <c r="AQ71" s="149">
        <v>4</v>
      </c>
      <c r="AR71" s="150">
        <v>0.5</v>
      </c>
      <c r="AS71" s="149">
        <v>4</v>
      </c>
      <c r="AT71" s="150">
        <v>0.5</v>
      </c>
      <c r="AU71" s="149">
        <v>4</v>
      </c>
      <c r="AV71" s="150">
        <v>0.5</v>
      </c>
      <c r="AW71" s="149">
        <v>3</v>
      </c>
      <c r="AX71" s="150">
        <v>0.66666666666666663</v>
      </c>
      <c r="AY71" s="149">
        <v>3</v>
      </c>
      <c r="AZ71" s="150">
        <v>0.66666666666666663</v>
      </c>
      <c r="BA71" s="149">
        <v>4</v>
      </c>
      <c r="BB71" s="150">
        <v>0.75</v>
      </c>
      <c r="BC71" s="149">
        <v>4</v>
      </c>
      <c r="BD71" s="150">
        <v>0.75</v>
      </c>
      <c r="BE71" s="149">
        <v>4</v>
      </c>
      <c r="BF71" s="150">
        <v>0.75</v>
      </c>
      <c r="BG71" s="149">
        <v>4</v>
      </c>
      <c r="BH71" s="150">
        <v>0.75</v>
      </c>
    </row>
    <row r="72" spans="3:60" ht="45" hidden="1" customHeight="1" thickBot="1">
      <c r="C72" s="184">
        <v>62</v>
      </c>
      <c r="D72" s="147" t="s">
        <v>109</v>
      </c>
      <c r="E72" s="149">
        <v>51</v>
      </c>
      <c r="F72" s="150">
        <v>0.69</v>
      </c>
      <c r="G72" s="149">
        <v>53</v>
      </c>
      <c r="H72" s="150">
        <v>0.7</v>
      </c>
      <c r="I72" s="149">
        <v>51</v>
      </c>
      <c r="J72" s="150">
        <v>0.71</v>
      </c>
      <c r="K72" s="149">
        <v>50</v>
      </c>
      <c r="L72" s="150">
        <v>0.7</v>
      </c>
      <c r="M72" s="149">
        <v>52</v>
      </c>
      <c r="N72" s="150">
        <v>0.71153846153846156</v>
      </c>
      <c r="O72" s="149">
        <v>51</v>
      </c>
      <c r="P72" s="150">
        <v>0.71</v>
      </c>
      <c r="Q72" s="149">
        <v>47</v>
      </c>
      <c r="R72" s="150">
        <v>0.72</v>
      </c>
      <c r="S72" s="149">
        <v>46</v>
      </c>
      <c r="T72" s="150">
        <v>0.72</v>
      </c>
      <c r="U72" s="149">
        <v>40</v>
      </c>
      <c r="V72" s="150">
        <v>0.73</v>
      </c>
      <c r="W72" s="149">
        <v>35</v>
      </c>
      <c r="X72" s="150">
        <v>0.74285714285714288</v>
      </c>
      <c r="Y72" s="149">
        <v>34</v>
      </c>
      <c r="Z72" s="150">
        <v>0.73529411764705888</v>
      </c>
      <c r="AA72" s="149">
        <v>33</v>
      </c>
      <c r="AB72" s="150">
        <v>0.72727272727272729</v>
      </c>
      <c r="AC72" s="149">
        <v>32</v>
      </c>
      <c r="AD72" s="150">
        <v>0.71875</v>
      </c>
      <c r="AE72" s="149">
        <v>34</v>
      </c>
      <c r="AF72" s="150">
        <v>0.67647058823529416</v>
      </c>
      <c r="AG72" s="149">
        <v>32</v>
      </c>
      <c r="AH72" s="150">
        <v>0.6875</v>
      </c>
      <c r="AI72" s="149">
        <v>34</v>
      </c>
      <c r="AJ72" s="150">
        <v>0.73529411764705888</v>
      </c>
      <c r="AK72" s="149">
        <v>33</v>
      </c>
      <c r="AL72" s="150">
        <v>0.75757575757575757</v>
      </c>
      <c r="AM72" s="149">
        <v>35</v>
      </c>
      <c r="AN72" s="150">
        <v>0.77142857142857146</v>
      </c>
      <c r="AO72" s="149">
        <v>37</v>
      </c>
      <c r="AP72" s="150">
        <v>0.7567567567567568</v>
      </c>
      <c r="AQ72" s="149">
        <v>36</v>
      </c>
      <c r="AR72" s="150">
        <v>0.77777777777777779</v>
      </c>
      <c r="AS72" s="149">
        <v>42</v>
      </c>
      <c r="AT72" s="150">
        <v>0.7857142857142857</v>
      </c>
      <c r="AU72" s="149">
        <v>44</v>
      </c>
      <c r="AV72" s="150">
        <v>0.77</v>
      </c>
      <c r="AW72" s="149">
        <v>40</v>
      </c>
      <c r="AX72" s="150">
        <v>0.67500000000000004</v>
      </c>
      <c r="AY72" s="149">
        <v>43</v>
      </c>
      <c r="AZ72" s="150">
        <v>0.7441860465116279</v>
      </c>
      <c r="BA72" s="149">
        <v>40</v>
      </c>
      <c r="BB72" s="150">
        <v>0.75</v>
      </c>
      <c r="BC72" s="149">
        <v>47</v>
      </c>
      <c r="BD72" s="150">
        <v>0.72340425531914898</v>
      </c>
      <c r="BE72" s="149">
        <v>44</v>
      </c>
      <c r="BF72" s="150">
        <v>0.72727272727272729</v>
      </c>
      <c r="BG72" s="149">
        <v>48</v>
      </c>
      <c r="BH72" s="150">
        <v>0.75</v>
      </c>
    </row>
    <row r="73" spans="3:60" ht="45" hidden="1" customHeight="1" thickBot="1">
      <c r="C73" s="184">
        <v>63</v>
      </c>
      <c r="D73" s="147" t="s">
        <v>118</v>
      </c>
      <c r="E73" s="149" t="s">
        <v>5</v>
      </c>
      <c r="F73" s="150" t="s">
        <v>5</v>
      </c>
      <c r="G73" s="149" t="s">
        <v>5</v>
      </c>
      <c r="H73" s="150" t="s">
        <v>5</v>
      </c>
      <c r="I73" s="149" t="s">
        <v>5</v>
      </c>
      <c r="J73" s="150" t="s">
        <v>5</v>
      </c>
      <c r="K73" s="149" t="s">
        <v>5</v>
      </c>
      <c r="L73" s="150" t="s">
        <v>5</v>
      </c>
      <c r="M73" s="149" t="s">
        <v>5</v>
      </c>
      <c r="N73" s="150" t="s">
        <v>5</v>
      </c>
      <c r="O73" s="149" t="s">
        <v>5</v>
      </c>
      <c r="P73" s="150" t="s">
        <v>5</v>
      </c>
      <c r="Q73" s="149" t="s">
        <v>5</v>
      </c>
      <c r="R73" s="150" t="s">
        <v>5</v>
      </c>
      <c r="S73" s="149" t="s">
        <v>5</v>
      </c>
      <c r="T73" s="150" t="s">
        <v>5</v>
      </c>
      <c r="U73" s="149" t="s">
        <v>5</v>
      </c>
      <c r="V73" s="150" t="s">
        <v>5</v>
      </c>
      <c r="W73" s="149" t="s">
        <v>5</v>
      </c>
      <c r="X73" s="150" t="s">
        <v>5</v>
      </c>
      <c r="Y73" s="149" t="s">
        <v>5</v>
      </c>
      <c r="Z73" s="150" t="s">
        <v>5</v>
      </c>
      <c r="AA73" s="149" t="s">
        <v>5</v>
      </c>
      <c r="AB73" s="150" t="s">
        <v>5</v>
      </c>
      <c r="AC73" s="149" t="s">
        <v>5</v>
      </c>
      <c r="AD73" s="150" t="s">
        <v>5</v>
      </c>
      <c r="AE73" s="149">
        <v>1</v>
      </c>
      <c r="AF73" s="150">
        <v>0</v>
      </c>
      <c r="AG73" s="149">
        <v>3</v>
      </c>
      <c r="AH73" s="150">
        <v>0.33333333333333331</v>
      </c>
      <c r="AI73" s="149">
        <v>6</v>
      </c>
      <c r="AJ73" s="150">
        <v>0.66666666666666663</v>
      </c>
      <c r="AK73" s="149">
        <v>8</v>
      </c>
      <c r="AL73" s="150">
        <v>0.625</v>
      </c>
      <c r="AM73" s="149">
        <v>5</v>
      </c>
      <c r="AN73" s="150">
        <v>0.6</v>
      </c>
      <c r="AO73" s="149">
        <v>8</v>
      </c>
      <c r="AP73" s="150">
        <v>0.75</v>
      </c>
      <c r="AQ73" s="149">
        <v>8</v>
      </c>
      <c r="AR73" s="150">
        <v>0.75</v>
      </c>
      <c r="AS73" s="149">
        <v>8</v>
      </c>
      <c r="AT73" s="150">
        <v>0.625</v>
      </c>
      <c r="AU73" s="149">
        <v>9</v>
      </c>
      <c r="AV73" s="150">
        <v>0.67</v>
      </c>
      <c r="AW73" s="149">
        <v>10</v>
      </c>
      <c r="AX73" s="150">
        <v>0.5</v>
      </c>
      <c r="AY73" s="149">
        <v>11</v>
      </c>
      <c r="AZ73" s="150">
        <v>0.63636363636363635</v>
      </c>
      <c r="BA73" s="149">
        <v>12</v>
      </c>
      <c r="BB73" s="150">
        <v>0.66666666666666663</v>
      </c>
      <c r="BC73" s="149">
        <v>7</v>
      </c>
      <c r="BD73" s="150">
        <v>0.7142857142857143</v>
      </c>
      <c r="BE73" s="149">
        <v>11</v>
      </c>
      <c r="BF73" s="150">
        <v>0.72727272727272729</v>
      </c>
      <c r="BG73" s="149">
        <v>12</v>
      </c>
      <c r="BH73" s="150">
        <v>0.75</v>
      </c>
    </row>
    <row r="74" spans="3:60" ht="45" hidden="1" customHeight="1" thickBot="1">
      <c r="C74" s="184">
        <v>64</v>
      </c>
      <c r="D74" s="147" t="s">
        <v>150</v>
      </c>
      <c r="E74" s="149" t="s">
        <v>5</v>
      </c>
      <c r="F74" s="150" t="s">
        <v>5</v>
      </c>
      <c r="G74" s="149" t="s">
        <v>5</v>
      </c>
      <c r="H74" s="150" t="s">
        <v>5</v>
      </c>
      <c r="I74" s="149" t="s">
        <v>5</v>
      </c>
      <c r="J74" s="150" t="s">
        <v>5</v>
      </c>
      <c r="K74" s="149" t="s">
        <v>5</v>
      </c>
      <c r="L74" s="150" t="s">
        <v>5</v>
      </c>
      <c r="M74" s="149" t="s">
        <v>5</v>
      </c>
      <c r="N74" s="150" t="s">
        <v>5</v>
      </c>
      <c r="O74" s="149" t="s">
        <v>5</v>
      </c>
      <c r="P74" s="150" t="s">
        <v>5</v>
      </c>
      <c r="Q74" s="149" t="s">
        <v>5</v>
      </c>
      <c r="R74" s="150" t="s">
        <v>5</v>
      </c>
      <c r="S74" s="149" t="s">
        <v>5</v>
      </c>
      <c r="T74" s="150" t="s">
        <v>5</v>
      </c>
      <c r="U74" s="149" t="s">
        <v>5</v>
      </c>
      <c r="V74" s="150" t="s">
        <v>5</v>
      </c>
      <c r="W74" s="149" t="s">
        <v>5</v>
      </c>
      <c r="X74" s="150" t="s">
        <v>5</v>
      </c>
      <c r="Y74" s="149" t="s">
        <v>5</v>
      </c>
      <c r="Z74" s="150" t="s">
        <v>5</v>
      </c>
      <c r="AA74" s="149" t="s">
        <v>5</v>
      </c>
      <c r="AB74" s="150" t="s">
        <v>5</v>
      </c>
      <c r="AC74" s="149" t="s">
        <v>5</v>
      </c>
      <c r="AD74" s="150" t="s">
        <v>5</v>
      </c>
      <c r="AE74" s="149" t="s">
        <v>5</v>
      </c>
      <c r="AF74" s="150" t="s">
        <v>5</v>
      </c>
      <c r="AG74" s="149" t="s">
        <v>5</v>
      </c>
      <c r="AH74" s="150" t="s">
        <v>5</v>
      </c>
      <c r="AI74" s="149" t="s">
        <v>5</v>
      </c>
      <c r="AJ74" s="150" t="s">
        <v>5</v>
      </c>
      <c r="AK74" s="149" t="s">
        <v>5</v>
      </c>
      <c r="AL74" s="150" t="s">
        <v>5</v>
      </c>
      <c r="AM74" s="149">
        <v>5</v>
      </c>
      <c r="AN74" s="150">
        <v>0.8</v>
      </c>
      <c r="AO74" s="149">
        <v>6</v>
      </c>
      <c r="AP74" s="150">
        <v>0.66666666666666663</v>
      </c>
      <c r="AQ74" s="149">
        <v>8</v>
      </c>
      <c r="AR74" s="150">
        <v>0.625</v>
      </c>
      <c r="AS74" s="149">
        <v>9</v>
      </c>
      <c r="AT74" s="150">
        <v>0.66666666666666663</v>
      </c>
      <c r="AU74" s="149">
        <v>10</v>
      </c>
      <c r="AV74" s="150">
        <v>0.7</v>
      </c>
      <c r="AW74" s="149">
        <v>10</v>
      </c>
      <c r="AX74" s="150">
        <v>0.7</v>
      </c>
      <c r="AY74" s="149">
        <v>11</v>
      </c>
      <c r="AZ74" s="150">
        <v>0.72727272727272729</v>
      </c>
      <c r="BA74" s="149">
        <v>9</v>
      </c>
      <c r="BB74" s="150">
        <v>0.66666666666666663</v>
      </c>
      <c r="BC74" s="149">
        <v>8</v>
      </c>
      <c r="BD74" s="150">
        <v>0.75</v>
      </c>
      <c r="BE74" s="149">
        <v>7</v>
      </c>
      <c r="BF74" s="150">
        <v>0.7142857142857143</v>
      </c>
      <c r="BG74" s="149">
        <v>4</v>
      </c>
      <c r="BH74" s="150">
        <v>0.75</v>
      </c>
    </row>
    <row r="75" spans="3:60" ht="45" hidden="1" customHeight="1" thickBot="1">
      <c r="C75" s="184">
        <v>65</v>
      </c>
      <c r="D75" s="147" t="s">
        <v>76</v>
      </c>
      <c r="E75" s="149" t="s">
        <v>5</v>
      </c>
      <c r="F75" s="150" t="s">
        <v>5</v>
      </c>
      <c r="G75" s="149" t="s">
        <v>5</v>
      </c>
      <c r="H75" s="150" t="s">
        <v>5</v>
      </c>
      <c r="I75" s="149" t="s">
        <v>5</v>
      </c>
      <c r="J75" s="150" t="s">
        <v>5</v>
      </c>
      <c r="K75" s="149" t="s">
        <v>5</v>
      </c>
      <c r="L75" s="150" t="s">
        <v>5</v>
      </c>
      <c r="M75" s="149" t="s">
        <v>5</v>
      </c>
      <c r="N75" s="150" t="s">
        <v>5</v>
      </c>
      <c r="O75" s="149" t="s">
        <v>5</v>
      </c>
      <c r="P75" s="150" t="s">
        <v>5</v>
      </c>
      <c r="Q75" s="149" t="s">
        <v>5</v>
      </c>
      <c r="R75" s="150" t="s">
        <v>5</v>
      </c>
      <c r="S75" s="149" t="s">
        <v>5</v>
      </c>
      <c r="T75" s="150" t="s">
        <v>5</v>
      </c>
      <c r="U75" s="149" t="s">
        <v>5</v>
      </c>
      <c r="V75" s="150" t="s">
        <v>5</v>
      </c>
      <c r="W75" s="149" t="s">
        <v>5</v>
      </c>
      <c r="X75" s="150" t="s">
        <v>5</v>
      </c>
      <c r="Y75" s="149" t="s">
        <v>5</v>
      </c>
      <c r="Z75" s="150" t="s">
        <v>5</v>
      </c>
      <c r="AA75" s="149" t="s">
        <v>5</v>
      </c>
      <c r="AB75" s="150" t="s">
        <v>5</v>
      </c>
      <c r="AC75" s="149" t="s">
        <v>5</v>
      </c>
      <c r="AD75" s="150" t="s">
        <v>5</v>
      </c>
      <c r="AE75" s="149" t="s">
        <v>5</v>
      </c>
      <c r="AF75" s="150" t="s">
        <v>5</v>
      </c>
      <c r="AG75" s="149" t="s">
        <v>5</v>
      </c>
      <c r="AH75" s="150" t="s">
        <v>5</v>
      </c>
      <c r="AI75" s="149" t="s">
        <v>5</v>
      </c>
      <c r="AJ75" s="150" t="s">
        <v>5</v>
      </c>
      <c r="AK75" s="149" t="s">
        <v>5</v>
      </c>
      <c r="AL75" s="150" t="s">
        <v>5</v>
      </c>
      <c r="AM75" s="149">
        <v>0</v>
      </c>
      <c r="AN75" s="150">
        <v>0</v>
      </c>
      <c r="AO75" s="149">
        <v>0</v>
      </c>
      <c r="AP75" s="150">
        <v>0</v>
      </c>
      <c r="AQ75" s="149">
        <v>2</v>
      </c>
      <c r="AR75" s="150">
        <v>1</v>
      </c>
      <c r="AS75" s="149">
        <v>7</v>
      </c>
      <c r="AT75" s="150">
        <v>0.8571428571428571</v>
      </c>
      <c r="AU75" s="149">
        <v>6</v>
      </c>
      <c r="AV75" s="150">
        <v>1</v>
      </c>
      <c r="AW75" s="149">
        <v>8</v>
      </c>
      <c r="AX75" s="150">
        <v>0.875</v>
      </c>
      <c r="AY75" s="149">
        <v>10</v>
      </c>
      <c r="AZ75" s="150">
        <v>0.6</v>
      </c>
      <c r="BA75" s="149">
        <v>8</v>
      </c>
      <c r="BB75" s="150">
        <v>0.75</v>
      </c>
      <c r="BC75" s="149">
        <v>9</v>
      </c>
      <c r="BD75" s="150">
        <v>0.66666666666666663</v>
      </c>
      <c r="BE75" s="149">
        <v>10</v>
      </c>
      <c r="BF75" s="150">
        <v>0.6</v>
      </c>
      <c r="BG75" s="149">
        <v>8</v>
      </c>
      <c r="BH75" s="150">
        <v>0.75</v>
      </c>
    </row>
    <row r="76" spans="3:60" ht="45" customHeight="1" thickBot="1">
      <c r="C76" s="184">
        <v>66</v>
      </c>
      <c r="D76" s="147" t="s">
        <v>741</v>
      </c>
      <c r="E76" s="274" t="s">
        <v>5</v>
      </c>
      <c r="F76" s="274" t="s">
        <v>5</v>
      </c>
      <c r="G76" s="274" t="s">
        <v>5</v>
      </c>
      <c r="H76" s="274" t="s">
        <v>5</v>
      </c>
      <c r="I76" s="274" t="s">
        <v>5</v>
      </c>
      <c r="J76" s="274" t="s">
        <v>5</v>
      </c>
      <c r="K76" s="274" t="s">
        <v>5</v>
      </c>
      <c r="L76" s="274" t="s">
        <v>5</v>
      </c>
      <c r="M76" s="274" t="s">
        <v>5</v>
      </c>
      <c r="N76" s="274" t="s">
        <v>5</v>
      </c>
      <c r="O76" s="274" t="s">
        <v>5</v>
      </c>
      <c r="P76" s="274" t="s">
        <v>5</v>
      </c>
      <c r="Q76" s="274" t="s">
        <v>5</v>
      </c>
      <c r="R76" s="274" t="s">
        <v>5</v>
      </c>
      <c r="S76" s="274" t="s">
        <v>5</v>
      </c>
      <c r="T76" s="274" t="s">
        <v>5</v>
      </c>
      <c r="U76" s="274" t="s">
        <v>5</v>
      </c>
      <c r="V76" s="274" t="s">
        <v>5</v>
      </c>
      <c r="W76" s="274" t="s">
        <v>5</v>
      </c>
      <c r="X76" s="274" t="s">
        <v>5</v>
      </c>
      <c r="Y76" s="274" t="s">
        <v>5</v>
      </c>
      <c r="Z76" s="274" t="s">
        <v>5</v>
      </c>
      <c r="AA76" s="274" t="s">
        <v>5</v>
      </c>
      <c r="AB76" s="274" t="s">
        <v>5</v>
      </c>
      <c r="AC76" s="274" t="s">
        <v>5</v>
      </c>
      <c r="AD76" s="274" t="s">
        <v>5</v>
      </c>
      <c r="AE76" s="274" t="s">
        <v>5</v>
      </c>
      <c r="AF76" s="274" t="s">
        <v>5</v>
      </c>
      <c r="AG76" s="362" t="s">
        <v>5</v>
      </c>
      <c r="AH76" s="274" t="s">
        <v>5</v>
      </c>
      <c r="AI76" s="274" t="s">
        <v>5</v>
      </c>
      <c r="AJ76" s="274" t="s">
        <v>5</v>
      </c>
      <c r="AK76" s="274" t="s">
        <v>5</v>
      </c>
      <c r="AL76" s="274" t="s">
        <v>5</v>
      </c>
      <c r="AM76" s="274" t="s">
        <v>5</v>
      </c>
      <c r="AN76" s="274" t="s">
        <v>5</v>
      </c>
      <c r="AO76" s="274" t="s">
        <v>5</v>
      </c>
      <c r="AP76" s="274" t="s">
        <v>5</v>
      </c>
      <c r="AQ76" s="274" t="s">
        <v>5</v>
      </c>
      <c r="AR76" s="274" t="s">
        <v>5</v>
      </c>
      <c r="AS76" s="274" t="s">
        <v>5</v>
      </c>
      <c r="AT76" s="274" t="s">
        <v>5</v>
      </c>
      <c r="AU76" s="274" t="s">
        <v>5</v>
      </c>
      <c r="AV76" s="274" t="s">
        <v>5</v>
      </c>
      <c r="AW76" s="274" t="s">
        <v>5</v>
      </c>
      <c r="AX76" s="274" t="s">
        <v>5</v>
      </c>
      <c r="AY76" s="274" t="s">
        <v>5</v>
      </c>
      <c r="AZ76" s="274" t="s">
        <v>5</v>
      </c>
      <c r="BA76" s="275" t="s">
        <v>5</v>
      </c>
      <c r="BB76" s="274" t="s">
        <v>5</v>
      </c>
      <c r="BC76" s="274" t="s">
        <v>5</v>
      </c>
      <c r="BD76" s="274" t="s">
        <v>5</v>
      </c>
      <c r="BE76" s="274" t="s">
        <v>5</v>
      </c>
      <c r="BF76" s="274" t="s">
        <v>5</v>
      </c>
      <c r="BG76" s="275">
        <v>24</v>
      </c>
      <c r="BH76" s="274">
        <v>0.75</v>
      </c>
    </row>
    <row r="77" spans="3:60" ht="45" hidden="1" customHeight="1" thickBot="1">
      <c r="C77" s="184">
        <v>67</v>
      </c>
      <c r="D77" s="147" t="s">
        <v>90</v>
      </c>
      <c r="E77" s="149">
        <v>27</v>
      </c>
      <c r="F77" s="150">
        <v>0.74</v>
      </c>
      <c r="G77" s="149">
        <v>27</v>
      </c>
      <c r="H77" s="150">
        <v>0.85</v>
      </c>
      <c r="I77" s="149">
        <v>28</v>
      </c>
      <c r="J77" s="150">
        <v>0.86</v>
      </c>
      <c r="K77" s="149">
        <v>32</v>
      </c>
      <c r="L77" s="150">
        <v>0.78</v>
      </c>
      <c r="M77" s="149">
        <v>32</v>
      </c>
      <c r="N77" s="150">
        <v>0.8125</v>
      </c>
      <c r="O77" s="149">
        <v>30</v>
      </c>
      <c r="P77" s="150">
        <v>0.8</v>
      </c>
      <c r="Q77" s="149">
        <v>27</v>
      </c>
      <c r="R77" s="150">
        <v>0.74</v>
      </c>
      <c r="S77" s="149">
        <v>25</v>
      </c>
      <c r="T77" s="150">
        <v>0.8</v>
      </c>
      <c r="U77" s="149">
        <v>25</v>
      </c>
      <c r="V77" s="150">
        <v>0.84</v>
      </c>
      <c r="W77" s="149">
        <v>23</v>
      </c>
      <c r="X77" s="150">
        <v>0.73913043478260865</v>
      </c>
      <c r="Y77" s="149">
        <v>25</v>
      </c>
      <c r="Z77" s="150">
        <v>0.72</v>
      </c>
      <c r="AA77" s="149">
        <v>23</v>
      </c>
      <c r="AB77" s="150">
        <v>0.69565217391304346</v>
      </c>
      <c r="AC77" s="149">
        <v>23</v>
      </c>
      <c r="AD77" s="150">
        <v>0.69565217391304346</v>
      </c>
      <c r="AE77" s="149">
        <v>23</v>
      </c>
      <c r="AF77" s="150">
        <v>0.73913043478260865</v>
      </c>
      <c r="AG77" s="149">
        <v>24</v>
      </c>
      <c r="AH77" s="150">
        <v>0.75</v>
      </c>
      <c r="AI77" s="149">
        <v>27</v>
      </c>
      <c r="AJ77" s="150">
        <v>0.77777777777777779</v>
      </c>
      <c r="AK77" s="149">
        <v>28</v>
      </c>
      <c r="AL77" s="150">
        <v>0.7857142857142857</v>
      </c>
      <c r="AM77" s="149">
        <v>40</v>
      </c>
      <c r="AN77" s="150">
        <v>0.77500000000000002</v>
      </c>
      <c r="AO77" s="149">
        <v>28</v>
      </c>
      <c r="AP77" s="150">
        <v>0.8571428571428571</v>
      </c>
      <c r="AQ77" s="149">
        <v>28</v>
      </c>
      <c r="AR77" s="150">
        <v>0.8571428571428571</v>
      </c>
      <c r="AS77" s="149">
        <v>33</v>
      </c>
      <c r="AT77" s="150">
        <v>0.72727272727272729</v>
      </c>
      <c r="AU77" s="149">
        <v>28</v>
      </c>
      <c r="AV77" s="150">
        <v>0.82</v>
      </c>
      <c r="AW77" s="149">
        <v>29</v>
      </c>
      <c r="AX77" s="150">
        <v>0.7931034482758621</v>
      </c>
      <c r="AY77" s="149">
        <v>30</v>
      </c>
      <c r="AZ77" s="150">
        <v>0.83333333333333337</v>
      </c>
      <c r="BA77" s="149">
        <v>32</v>
      </c>
      <c r="BB77" s="150">
        <v>0.8125</v>
      </c>
      <c r="BC77" s="149">
        <v>33</v>
      </c>
      <c r="BD77" s="150">
        <v>0.78787878787878785</v>
      </c>
      <c r="BE77" s="149">
        <v>31</v>
      </c>
      <c r="BF77" s="150">
        <v>0.77419354838709675</v>
      </c>
      <c r="BG77" s="149">
        <v>31</v>
      </c>
      <c r="BH77" s="150">
        <v>0.74193548387096775</v>
      </c>
    </row>
    <row r="78" spans="3:60" ht="45" hidden="1" customHeight="1" thickBot="1">
      <c r="C78" s="184">
        <v>68</v>
      </c>
      <c r="D78" s="147" t="s">
        <v>545</v>
      </c>
      <c r="E78" s="149" t="s">
        <v>5</v>
      </c>
      <c r="F78" s="150" t="s">
        <v>5</v>
      </c>
      <c r="G78" s="149" t="s">
        <v>5</v>
      </c>
      <c r="H78" s="150" t="s">
        <v>5</v>
      </c>
      <c r="I78" s="149" t="s">
        <v>5</v>
      </c>
      <c r="J78" s="150" t="s">
        <v>5</v>
      </c>
      <c r="K78" s="149" t="s">
        <v>5</v>
      </c>
      <c r="L78" s="150" t="s">
        <v>5</v>
      </c>
      <c r="M78" s="149" t="s">
        <v>5</v>
      </c>
      <c r="N78" s="150" t="s">
        <v>5</v>
      </c>
      <c r="O78" s="149" t="s">
        <v>5</v>
      </c>
      <c r="P78" s="150" t="s">
        <v>5</v>
      </c>
      <c r="Q78" s="149" t="s">
        <v>5</v>
      </c>
      <c r="R78" s="150" t="s">
        <v>5</v>
      </c>
      <c r="S78" s="149">
        <v>4</v>
      </c>
      <c r="T78" s="150">
        <v>0</v>
      </c>
      <c r="U78" s="149">
        <v>5</v>
      </c>
      <c r="V78" s="150">
        <v>1</v>
      </c>
      <c r="W78" s="149">
        <v>9</v>
      </c>
      <c r="X78" s="150">
        <v>0.77777777777777779</v>
      </c>
      <c r="Y78" s="149">
        <v>9</v>
      </c>
      <c r="Z78" s="150">
        <v>0.77777777777777779</v>
      </c>
      <c r="AA78" s="149">
        <v>11</v>
      </c>
      <c r="AB78" s="150">
        <v>0.72727272727272729</v>
      </c>
      <c r="AC78" s="149">
        <v>14</v>
      </c>
      <c r="AD78" s="150">
        <v>0.7857142857142857</v>
      </c>
      <c r="AE78" s="149">
        <v>19</v>
      </c>
      <c r="AF78" s="150">
        <v>0.84210526315789469</v>
      </c>
      <c r="AG78" s="149">
        <v>19</v>
      </c>
      <c r="AH78" s="150">
        <v>0.84210526315789469</v>
      </c>
      <c r="AI78" s="149">
        <v>19</v>
      </c>
      <c r="AJ78" s="150">
        <v>0.84</v>
      </c>
      <c r="AK78" s="149">
        <v>11</v>
      </c>
      <c r="AL78" s="150">
        <v>0.72727272727272729</v>
      </c>
      <c r="AM78" s="149">
        <v>11</v>
      </c>
      <c r="AN78" s="150">
        <v>0.72727272727272729</v>
      </c>
      <c r="AO78" s="149">
        <v>11</v>
      </c>
      <c r="AP78" s="150">
        <v>0.72727272727272729</v>
      </c>
      <c r="AQ78" s="149">
        <v>11</v>
      </c>
      <c r="AR78" s="150">
        <v>0.72727272727272729</v>
      </c>
      <c r="AS78" s="149">
        <v>11</v>
      </c>
      <c r="AT78" s="150">
        <v>0.72727272727272729</v>
      </c>
      <c r="AU78" s="149">
        <v>10</v>
      </c>
      <c r="AV78" s="150">
        <v>0.8</v>
      </c>
      <c r="AW78" s="149">
        <v>20</v>
      </c>
      <c r="AX78" s="150">
        <v>0.85</v>
      </c>
      <c r="AY78" s="149">
        <v>17</v>
      </c>
      <c r="AZ78" s="150">
        <v>0.70588235294117652</v>
      </c>
      <c r="BA78" s="149">
        <v>18</v>
      </c>
      <c r="BB78" s="150">
        <v>0.72222222222222221</v>
      </c>
      <c r="BC78" s="149">
        <v>21</v>
      </c>
      <c r="BD78" s="150">
        <v>0.7142857142857143</v>
      </c>
      <c r="BE78" s="149">
        <v>22</v>
      </c>
      <c r="BF78" s="150">
        <v>0.72727272727272729</v>
      </c>
      <c r="BG78" s="149">
        <v>23</v>
      </c>
      <c r="BH78" s="150">
        <v>0.73913043478260865</v>
      </c>
    </row>
    <row r="79" spans="3:60" ht="45" hidden="1" customHeight="1" thickBot="1">
      <c r="C79" s="184">
        <v>69</v>
      </c>
      <c r="D79" s="147" t="s">
        <v>134</v>
      </c>
      <c r="E79" s="149">
        <v>39</v>
      </c>
      <c r="F79" s="150">
        <v>0.56000000000000005</v>
      </c>
      <c r="G79" s="149">
        <v>39</v>
      </c>
      <c r="H79" s="150">
        <v>0.59</v>
      </c>
      <c r="I79" s="149">
        <v>31</v>
      </c>
      <c r="J79" s="150">
        <v>0.57999999999999996</v>
      </c>
      <c r="K79" s="149">
        <v>29</v>
      </c>
      <c r="L79" s="150">
        <v>0.59</v>
      </c>
      <c r="M79" s="149">
        <v>25</v>
      </c>
      <c r="N79" s="150">
        <v>0.52</v>
      </c>
      <c r="O79" s="149">
        <v>27</v>
      </c>
      <c r="P79" s="150">
        <v>0.56000000000000005</v>
      </c>
      <c r="Q79" s="149">
        <v>30</v>
      </c>
      <c r="R79" s="150">
        <v>0.6</v>
      </c>
      <c r="S79" s="149">
        <v>26</v>
      </c>
      <c r="T79" s="150">
        <v>0.54</v>
      </c>
      <c r="U79" s="149">
        <v>26</v>
      </c>
      <c r="V79" s="150">
        <v>0.62</v>
      </c>
      <c r="W79" s="149">
        <v>25</v>
      </c>
      <c r="X79" s="150">
        <v>0.6</v>
      </c>
      <c r="Y79" s="149">
        <v>24</v>
      </c>
      <c r="Z79" s="150">
        <v>0.58333333333333337</v>
      </c>
      <c r="AA79" s="149">
        <v>28</v>
      </c>
      <c r="AB79" s="150">
        <v>0.6785714285714286</v>
      </c>
      <c r="AC79" s="149">
        <v>27</v>
      </c>
      <c r="AD79" s="150">
        <v>0.66666666666666663</v>
      </c>
      <c r="AE79" s="149">
        <v>30</v>
      </c>
      <c r="AF79" s="150">
        <v>0.7</v>
      </c>
      <c r="AG79" s="149">
        <v>29</v>
      </c>
      <c r="AH79" s="150">
        <v>0.68965517241379315</v>
      </c>
      <c r="AI79" s="149">
        <v>30</v>
      </c>
      <c r="AJ79" s="150">
        <v>0.66666666666666663</v>
      </c>
      <c r="AK79" s="149">
        <v>31</v>
      </c>
      <c r="AL79" s="150">
        <v>0.70967741935483875</v>
      </c>
      <c r="AM79" s="149">
        <v>31</v>
      </c>
      <c r="AN79" s="150">
        <v>0.70967741935483875</v>
      </c>
      <c r="AO79" s="149">
        <v>29</v>
      </c>
      <c r="AP79" s="150">
        <v>0.68965517241379315</v>
      </c>
      <c r="AQ79" s="149">
        <v>29</v>
      </c>
      <c r="AR79" s="150">
        <v>0.68965517241379315</v>
      </c>
      <c r="AS79" s="149">
        <v>31</v>
      </c>
      <c r="AT79" s="150">
        <v>0.64516129032258063</v>
      </c>
      <c r="AU79" s="149">
        <v>32</v>
      </c>
      <c r="AV79" s="150">
        <v>0.69</v>
      </c>
      <c r="AW79" s="149">
        <v>56</v>
      </c>
      <c r="AX79" s="150">
        <v>0.7857142857142857</v>
      </c>
      <c r="AY79" s="149">
        <v>37</v>
      </c>
      <c r="AZ79" s="150">
        <v>0.7567567567567568</v>
      </c>
      <c r="BA79" s="149">
        <v>39</v>
      </c>
      <c r="BB79" s="150">
        <v>0.74358974358974361</v>
      </c>
      <c r="BC79" s="149">
        <v>39</v>
      </c>
      <c r="BD79" s="150">
        <v>0.74358974358974361</v>
      </c>
      <c r="BE79" s="149">
        <v>35</v>
      </c>
      <c r="BF79" s="150">
        <v>0.7142857142857143</v>
      </c>
      <c r="BG79" s="149">
        <v>38</v>
      </c>
      <c r="BH79" s="150">
        <v>0.73684210526315785</v>
      </c>
    </row>
    <row r="80" spans="3:60" ht="45" hidden="1" customHeight="1" thickBot="1">
      <c r="C80" s="184">
        <v>70</v>
      </c>
      <c r="D80" s="147" t="s">
        <v>664</v>
      </c>
      <c r="E80" s="274" t="s">
        <v>5</v>
      </c>
      <c r="F80" s="274" t="s">
        <v>5</v>
      </c>
      <c r="G80" s="274" t="s">
        <v>5</v>
      </c>
      <c r="H80" s="274" t="s">
        <v>5</v>
      </c>
      <c r="I80" s="274" t="s">
        <v>5</v>
      </c>
      <c r="J80" s="274" t="s">
        <v>5</v>
      </c>
      <c r="K80" s="274" t="s">
        <v>5</v>
      </c>
      <c r="L80" s="274" t="s">
        <v>5</v>
      </c>
      <c r="M80" s="274" t="s">
        <v>5</v>
      </c>
      <c r="N80" s="274" t="s">
        <v>5</v>
      </c>
      <c r="O80" s="274" t="s">
        <v>5</v>
      </c>
      <c r="P80" s="274" t="s">
        <v>5</v>
      </c>
      <c r="Q80" s="274" t="s">
        <v>5</v>
      </c>
      <c r="R80" s="274" t="s">
        <v>5</v>
      </c>
      <c r="S80" s="274" t="s">
        <v>5</v>
      </c>
      <c r="T80" s="274" t="s">
        <v>5</v>
      </c>
      <c r="U80" s="274" t="s">
        <v>5</v>
      </c>
      <c r="V80" s="274" t="s">
        <v>5</v>
      </c>
      <c r="W80" s="274" t="s">
        <v>5</v>
      </c>
      <c r="X80" s="274" t="s">
        <v>5</v>
      </c>
      <c r="Y80" s="274" t="s">
        <v>5</v>
      </c>
      <c r="Z80" s="274" t="s">
        <v>5</v>
      </c>
      <c r="AA80" s="274" t="s">
        <v>5</v>
      </c>
      <c r="AB80" s="274" t="s">
        <v>5</v>
      </c>
      <c r="AC80" s="274" t="s">
        <v>5</v>
      </c>
      <c r="AD80" s="274" t="s">
        <v>5</v>
      </c>
      <c r="AE80" s="274" t="s">
        <v>5</v>
      </c>
      <c r="AF80" s="274" t="s">
        <v>5</v>
      </c>
      <c r="AG80" s="276" t="s">
        <v>5</v>
      </c>
      <c r="AH80" s="274" t="s">
        <v>5</v>
      </c>
      <c r="AI80" s="274" t="s">
        <v>5</v>
      </c>
      <c r="AJ80" s="274" t="s">
        <v>5</v>
      </c>
      <c r="AK80" s="274" t="s">
        <v>5</v>
      </c>
      <c r="AL80" s="274" t="s">
        <v>5</v>
      </c>
      <c r="AM80" s="274" t="s">
        <v>5</v>
      </c>
      <c r="AN80" s="274" t="s">
        <v>5</v>
      </c>
      <c r="AO80" s="274" t="s">
        <v>5</v>
      </c>
      <c r="AP80" s="274" t="s">
        <v>5</v>
      </c>
      <c r="AQ80" s="274" t="s">
        <v>5</v>
      </c>
      <c r="AR80" s="274" t="s">
        <v>5</v>
      </c>
      <c r="AS80" s="274" t="s">
        <v>5</v>
      </c>
      <c r="AT80" s="274" t="s">
        <v>5</v>
      </c>
      <c r="AU80" s="274" t="s">
        <v>5</v>
      </c>
      <c r="AV80" s="274" t="s">
        <v>5</v>
      </c>
      <c r="AW80" s="274" t="s">
        <v>5</v>
      </c>
      <c r="AX80" s="274" t="s">
        <v>5</v>
      </c>
      <c r="AY80" s="274" t="s">
        <v>5</v>
      </c>
      <c r="AZ80" s="274" t="s">
        <v>5</v>
      </c>
      <c r="BA80" s="274">
        <v>13</v>
      </c>
      <c r="BB80" s="274">
        <v>0.92307692307692313</v>
      </c>
      <c r="BC80" s="274">
        <v>7</v>
      </c>
      <c r="BD80" s="274">
        <v>0.7142857142857143</v>
      </c>
      <c r="BE80" s="274">
        <v>15</v>
      </c>
      <c r="BF80" s="274">
        <v>0.73333333333333328</v>
      </c>
      <c r="BG80" s="149">
        <v>15</v>
      </c>
      <c r="BH80" s="150">
        <v>0.73333333333333328</v>
      </c>
    </row>
    <row r="81" spans="3:60" ht="45" hidden="1" customHeight="1" thickBot="1">
      <c r="C81" s="184">
        <v>71</v>
      </c>
      <c r="D81" s="147" t="s">
        <v>114</v>
      </c>
      <c r="E81" s="149">
        <v>46</v>
      </c>
      <c r="F81" s="150">
        <v>0.65</v>
      </c>
      <c r="G81" s="149">
        <v>44</v>
      </c>
      <c r="H81" s="150">
        <v>0.66</v>
      </c>
      <c r="I81" s="149">
        <v>45</v>
      </c>
      <c r="J81" s="150">
        <v>0.69</v>
      </c>
      <c r="K81" s="149">
        <v>47</v>
      </c>
      <c r="L81" s="150">
        <v>0.72</v>
      </c>
      <c r="M81" s="149">
        <v>46</v>
      </c>
      <c r="N81" s="150">
        <v>0.71739130434782605</v>
      </c>
      <c r="O81" s="149">
        <v>48</v>
      </c>
      <c r="P81" s="150">
        <v>0.69</v>
      </c>
      <c r="Q81" s="149">
        <v>48</v>
      </c>
      <c r="R81" s="150">
        <v>0.67</v>
      </c>
      <c r="S81" s="149">
        <v>49</v>
      </c>
      <c r="T81" s="150">
        <v>0.67</v>
      </c>
      <c r="U81" s="149">
        <v>48</v>
      </c>
      <c r="V81" s="150">
        <v>0.67</v>
      </c>
      <c r="W81" s="149">
        <v>48</v>
      </c>
      <c r="X81" s="150">
        <v>0.66666666666666663</v>
      </c>
      <c r="Y81" s="149">
        <v>47</v>
      </c>
      <c r="Z81" s="150">
        <v>0.65957446808510634</v>
      </c>
      <c r="AA81" s="149">
        <v>48</v>
      </c>
      <c r="AB81" s="150">
        <v>0.66666666666666663</v>
      </c>
      <c r="AC81" s="149">
        <v>48</v>
      </c>
      <c r="AD81" s="150">
        <v>0.66666666666666663</v>
      </c>
      <c r="AE81" s="149">
        <v>49</v>
      </c>
      <c r="AF81" s="150">
        <v>0.69387755102040816</v>
      </c>
      <c r="AG81" s="149">
        <v>51</v>
      </c>
      <c r="AH81" s="150">
        <v>0.72549019607843135</v>
      </c>
      <c r="AI81" s="149">
        <v>55</v>
      </c>
      <c r="AJ81" s="150">
        <v>0.74545454545454548</v>
      </c>
      <c r="AK81" s="149">
        <v>52</v>
      </c>
      <c r="AL81" s="150">
        <v>0.73076923076923073</v>
      </c>
      <c r="AM81" s="149">
        <v>53</v>
      </c>
      <c r="AN81" s="150">
        <v>0.73584905660377353</v>
      </c>
      <c r="AO81" s="149">
        <v>55</v>
      </c>
      <c r="AP81" s="150">
        <v>0.76363636363636367</v>
      </c>
      <c r="AQ81" s="149">
        <v>56</v>
      </c>
      <c r="AR81" s="150">
        <v>0.7678571428571429</v>
      </c>
      <c r="AS81" s="149">
        <v>55</v>
      </c>
      <c r="AT81" s="150">
        <v>0.72727272727272729</v>
      </c>
      <c r="AU81" s="149">
        <v>56</v>
      </c>
      <c r="AV81" s="150">
        <v>0.73</v>
      </c>
      <c r="AW81" s="149">
        <v>54</v>
      </c>
      <c r="AX81" s="150">
        <v>0.7407407407407407</v>
      </c>
      <c r="AY81" s="149">
        <v>56</v>
      </c>
      <c r="AZ81" s="150">
        <v>0.7321428571428571</v>
      </c>
      <c r="BA81" s="149">
        <v>54</v>
      </c>
      <c r="BB81" s="150">
        <v>0.72222222222222221</v>
      </c>
      <c r="BC81" s="149">
        <v>59</v>
      </c>
      <c r="BD81" s="150">
        <v>0.71186440677966101</v>
      </c>
      <c r="BE81" s="149">
        <v>55</v>
      </c>
      <c r="BF81" s="150">
        <v>0.70909090909090911</v>
      </c>
      <c r="BG81" s="149">
        <v>56</v>
      </c>
      <c r="BH81" s="150">
        <v>0.7321428571428571</v>
      </c>
    </row>
    <row r="82" spans="3:60" ht="45" hidden="1" customHeight="1" thickBot="1">
      <c r="C82" s="184">
        <v>72</v>
      </c>
      <c r="D82" s="147" t="s">
        <v>100</v>
      </c>
      <c r="E82" s="149">
        <v>58</v>
      </c>
      <c r="F82" s="150">
        <v>0.74</v>
      </c>
      <c r="G82" s="149">
        <v>60</v>
      </c>
      <c r="H82" s="150">
        <v>0.7</v>
      </c>
      <c r="I82" s="149">
        <v>60</v>
      </c>
      <c r="J82" s="150">
        <v>0.68</v>
      </c>
      <c r="K82" s="149">
        <v>64</v>
      </c>
      <c r="L82" s="150">
        <v>0.7</v>
      </c>
      <c r="M82" s="149">
        <v>62</v>
      </c>
      <c r="N82" s="150">
        <v>0.72580645161290325</v>
      </c>
      <c r="O82" s="149">
        <v>68</v>
      </c>
      <c r="P82" s="150">
        <v>0.75</v>
      </c>
      <c r="Q82" s="149">
        <v>67</v>
      </c>
      <c r="R82" s="150">
        <v>0.75</v>
      </c>
      <c r="S82" s="149">
        <v>71</v>
      </c>
      <c r="T82" s="150">
        <v>0.76</v>
      </c>
      <c r="U82" s="149">
        <v>75</v>
      </c>
      <c r="V82" s="150">
        <v>0.77</v>
      </c>
      <c r="W82" s="149">
        <v>83</v>
      </c>
      <c r="X82" s="150">
        <v>0.77108433734939763</v>
      </c>
      <c r="Y82" s="149">
        <v>83</v>
      </c>
      <c r="Z82" s="150">
        <v>0.7831325301204819</v>
      </c>
      <c r="AA82" s="149">
        <v>87</v>
      </c>
      <c r="AB82" s="150">
        <v>0.8045977011494253</v>
      </c>
      <c r="AC82" s="149">
        <v>91</v>
      </c>
      <c r="AD82" s="150">
        <v>0.80219780219780223</v>
      </c>
      <c r="AE82" s="149">
        <v>92</v>
      </c>
      <c r="AF82" s="150">
        <v>0.80434782608695654</v>
      </c>
      <c r="AG82" s="149">
        <v>106</v>
      </c>
      <c r="AH82" s="150">
        <v>0.83018867924528306</v>
      </c>
      <c r="AI82" s="149">
        <v>102</v>
      </c>
      <c r="AJ82" s="150">
        <v>0.82</v>
      </c>
      <c r="AK82" s="149">
        <v>113</v>
      </c>
      <c r="AL82" s="150">
        <v>0.84955752212389379</v>
      </c>
      <c r="AM82" s="149">
        <v>107</v>
      </c>
      <c r="AN82" s="150">
        <v>0.82242990654205606</v>
      </c>
      <c r="AO82" s="149">
        <v>104</v>
      </c>
      <c r="AP82" s="150">
        <v>0.81730769230769229</v>
      </c>
      <c r="AQ82" s="149">
        <v>106</v>
      </c>
      <c r="AR82" s="150">
        <v>0.81132075471698117</v>
      </c>
      <c r="AS82" s="149">
        <v>97</v>
      </c>
      <c r="AT82" s="150">
        <v>0.81443298969072164</v>
      </c>
      <c r="AU82" s="149">
        <v>96</v>
      </c>
      <c r="AV82" s="150">
        <v>0.81</v>
      </c>
      <c r="AW82" s="149">
        <v>93</v>
      </c>
      <c r="AX82" s="150">
        <v>0.83870967741935487</v>
      </c>
      <c r="AY82" s="149">
        <v>88</v>
      </c>
      <c r="AZ82" s="150">
        <v>0.78409090909090906</v>
      </c>
      <c r="BA82" s="149">
        <v>88</v>
      </c>
      <c r="BB82" s="150">
        <v>0.78409090909090906</v>
      </c>
      <c r="BC82" s="149">
        <v>81</v>
      </c>
      <c r="BD82" s="150">
        <v>0.77777777777777779</v>
      </c>
      <c r="BE82" s="149">
        <v>82</v>
      </c>
      <c r="BF82" s="150">
        <v>0.73170731707317072</v>
      </c>
      <c r="BG82" s="149">
        <v>89</v>
      </c>
      <c r="BH82" s="150">
        <v>0.7303370786516854</v>
      </c>
    </row>
    <row r="83" spans="3:60" ht="45" hidden="1" customHeight="1" thickBot="1">
      <c r="C83" s="184">
        <v>73</v>
      </c>
      <c r="D83" s="147" t="s">
        <v>122</v>
      </c>
      <c r="E83" s="149">
        <v>16</v>
      </c>
      <c r="F83" s="150">
        <v>0.63</v>
      </c>
      <c r="G83" s="149">
        <v>18</v>
      </c>
      <c r="H83" s="150">
        <v>0.67</v>
      </c>
      <c r="I83" s="149">
        <v>19</v>
      </c>
      <c r="J83" s="150">
        <v>0.68</v>
      </c>
      <c r="K83" s="149">
        <v>21</v>
      </c>
      <c r="L83" s="150">
        <v>0.67</v>
      </c>
      <c r="M83" s="149">
        <v>20</v>
      </c>
      <c r="N83" s="150">
        <v>0.75</v>
      </c>
      <c r="O83" s="149">
        <v>19</v>
      </c>
      <c r="P83" s="150">
        <v>0.74</v>
      </c>
      <c r="Q83" s="149">
        <v>20</v>
      </c>
      <c r="R83" s="150">
        <v>0.7</v>
      </c>
      <c r="S83" s="149">
        <v>20</v>
      </c>
      <c r="T83" s="150">
        <v>0.75</v>
      </c>
      <c r="U83" s="149">
        <v>21</v>
      </c>
      <c r="V83" s="150">
        <v>0.76</v>
      </c>
      <c r="W83" s="149">
        <v>23</v>
      </c>
      <c r="X83" s="150">
        <v>0.73913043478260865</v>
      </c>
      <c r="Y83" s="149">
        <v>23</v>
      </c>
      <c r="Z83" s="150">
        <v>0.73913043478260865</v>
      </c>
      <c r="AA83" s="149">
        <v>23</v>
      </c>
      <c r="AB83" s="150">
        <v>0.73913043478260865</v>
      </c>
      <c r="AC83" s="149">
        <v>24</v>
      </c>
      <c r="AD83" s="150">
        <v>0.75</v>
      </c>
      <c r="AE83" s="149">
        <v>21</v>
      </c>
      <c r="AF83" s="150">
        <v>0.7142857142857143</v>
      </c>
      <c r="AG83" s="149">
        <v>19</v>
      </c>
      <c r="AH83" s="150">
        <v>0.68421052631578949</v>
      </c>
      <c r="AI83" s="149">
        <v>22</v>
      </c>
      <c r="AJ83" s="150">
        <v>0.72727272727272729</v>
      </c>
      <c r="AK83" s="149">
        <v>24</v>
      </c>
      <c r="AL83" s="150">
        <v>0.75</v>
      </c>
      <c r="AM83" s="149">
        <v>22</v>
      </c>
      <c r="AN83" s="150">
        <v>0.72727272727272729</v>
      </c>
      <c r="AO83" s="149">
        <v>22</v>
      </c>
      <c r="AP83" s="150">
        <v>0.72727272727272729</v>
      </c>
      <c r="AQ83" s="149">
        <v>22</v>
      </c>
      <c r="AR83" s="150">
        <v>0.72727272727272729</v>
      </c>
      <c r="AS83" s="149">
        <v>23</v>
      </c>
      <c r="AT83" s="150">
        <v>0.73913043478260865</v>
      </c>
      <c r="AU83" s="149">
        <v>24</v>
      </c>
      <c r="AV83" s="150">
        <v>0.75</v>
      </c>
      <c r="AW83" s="149">
        <v>23</v>
      </c>
      <c r="AX83" s="150">
        <v>0.60869565217391308</v>
      </c>
      <c r="AY83" s="149">
        <v>22</v>
      </c>
      <c r="AZ83" s="150">
        <v>0.72727272727272729</v>
      </c>
      <c r="BA83" s="149">
        <v>21</v>
      </c>
      <c r="BB83" s="150">
        <v>0.7142857142857143</v>
      </c>
      <c r="BC83" s="149">
        <v>21</v>
      </c>
      <c r="BD83" s="150">
        <v>0.76190476190476186</v>
      </c>
      <c r="BE83" s="149">
        <v>21</v>
      </c>
      <c r="BF83" s="150">
        <v>0.76190476190476186</v>
      </c>
      <c r="BG83" s="149">
        <v>22</v>
      </c>
      <c r="BH83" s="150">
        <v>0.72727272727272729</v>
      </c>
    </row>
    <row r="84" spans="3:60" ht="45" hidden="1" customHeight="1" thickBot="1">
      <c r="C84" s="184">
        <v>74</v>
      </c>
      <c r="D84" s="147" t="s">
        <v>145</v>
      </c>
      <c r="E84" s="149" t="s">
        <v>5</v>
      </c>
      <c r="F84" s="150" t="s">
        <v>5</v>
      </c>
      <c r="G84" s="149" t="s">
        <v>5</v>
      </c>
      <c r="H84" s="150" t="s">
        <v>5</v>
      </c>
      <c r="I84" s="149" t="s">
        <v>5</v>
      </c>
      <c r="J84" s="150" t="s">
        <v>5</v>
      </c>
      <c r="K84" s="149" t="s">
        <v>5</v>
      </c>
      <c r="L84" s="150" t="s">
        <v>5</v>
      </c>
      <c r="M84" s="149" t="s">
        <v>5</v>
      </c>
      <c r="N84" s="150" t="s">
        <v>5</v>
      </c>
      <c r="O84" s="149" t="s">
        <v>5</v>
      </c>
      <c r="P84" s="150" t="s">
        <v>5</v>
      </c>
      <c r="Q84" s="149" t="s">
        <v>5</v>
      </c>
      <c r="R84" s="150" t="s">
        <v>5</v>
      </c>
      <c r="S84" s="149" t="s">
        <v>5</v>
      </c>
      <c r="T84" s="150" t="s">
        <v>5</v>
      </c>
      <c r="U84" s="149" t="s">
        <v>5</v>
      </c>
      <c r="V84" s="150" t="s">
        <v>5</v>
      </c>
      <c r="W84" s="149" t="s">
        <v>5</v>
      </c>
      <c r="X84" s="150" t="s">
        <v>5</v>
      </c>
      <c r="Y84" s="149" t="s">
        <v>5</v>
      </c>
      <c r="Z84" s="150" t="s">
        <v>5</v>
      </c>
      <c r="AA84" s="149" t="s">
        <v>5</v>
      </c>
      <c r="AB84" s="150" t="s">
        <v>5</v>
      </c>
      <c r="AC84" s="149" t="s">
        <v>5</v>
      </c>
      <c r="AD84" s="150" t="s">
        <v>5</v>
      </c>
      <c r="AE84" s="149" t="s">
        <v>5</v>
      </c>
      <c r="AF84" s="150" t="s">
        <v>5</v>
      </c>
      <c r="AG84" s="149" t="s">
        <v>5</v>
      </c>
      <c r="AH84" s="150" t="s">
        <v>5</v>
      </c>
      <c r="AI84" s="149" t="s">
        <v>5</v>
      </c>
      <c r="AJ84" s="150" t="s">
        <v>5</v>
      </c>
      <c r="AK84" s="149">
        <v>1</v>
      </c>
      <c r="AL84" s="150">
        <v>0</v>
      </c>
      <c r="AM84" s="149">
        <v>5</v>
      </c>
      <c r="AN84" s="150">
        <v>0.6</v>
      </c>
      <c r="AO84" s="149">
        <v>8</v>
      </c>
      <c r="AP84" s="150">
        <v>0.625</v>
      </c>
      <c r="AQ84" s="149">
        <v>9</v>
      </c>
      <c r="AR84" s="150">
        <v>0.66666666666666663</v>
      </c>
      <c r="AS84" s="149">
        <v>7</v>
      </c>
      <c r="AT84" s="150">
        <v>0.7142857142857143</v>
      </c>
      <c r="AU84" s="149">
        <v>9</v>
      </c>
      <c r="AV84" s="150">
        <v>0.78</v>
      </c>
      <c r="AW84" s="149">
        <v>8</v>
      </c>
      <c r="AX84" s="150">
        <v>0.625</v>
      </c>
      <c r="AY84" s="149">
        <v>8</v>
      </c>
      <c r="AZ84" s="150">
        <v>0.625</v>
      </c>
      <c r="BA84" s="149">
        <v>8</v>
      </c>
      <c r="BB84" s="150">
        <v>0.625</v>
      </c>
      <c r="BC84" s="149">
        <v>6</v>
      </c>
      <c r="BD84" s="150">
        <v>0.66666666666666663</v>
      </c>
      <c r="BE84" s="149">
        <v>10</v>
      </c>
      <c r="BF84" s="150">
        <v>0.7</v>
      </c>
      <c r="BG84" s="149">
        <v>11</v>
      </c>
      <c r="BH84" s="150">
        <v>0.72727272727272729</v>
      </c>
    </row>
    <row r="85" spans="3:60" ht="45" hidden="1" customHeight="1" thickBot="1">
      <c r="C85" s="184">
        <v>75</v>
      </c>
      <c r="D85" s="147" t="s">
        <v>73</v>
      </c>
      <c r="E85" s="149" t="s">
        <v>5</v>
      </c>
      <c r="F85" s="150" t="s">
        <v>5</v>
      </c>
      <c r="G85" s="149" t="s">
        <v>5</v>
      </c>
      <c r="H85" s="150" t="s">
        <v>5</v>
      </c>
      <c r="I85" s="149" t="s">
        <v>5</v>
      </c>
      <c r="J85" s="150" t="s">
        <v>5</v>
      </c>
      <c r="K85" s="149" t="s">
        <v>5</v>
      </c>
      <c r="L85" s="150" t="s">
        <v>5</v>
      </c>
      <c r="M85" s="149" t="s">
        <v>5</v>
      </c>
      <c r="N85" s="150" t="s">
        <v>5</v>
      </c>
      <c r="O85" s="149" t="s">
        <v>5</v>
      </c>
      <c r="P85" s="150" t="s">
        <v>5</v>
      </c>
      <c r="Q85" s="149" t="s">
        <v>5</v>
      </c>
      <c r="R85" s="150" t="s">
        <v>5</v>
      </c>
      <c r="S85" s="149" t="s">
        <v>5</v>
      </c>
      <c r="T85" s="150" t="s">
        <v>5</v>
      </c>
      <c r="U85" s="149" t="s">
        <v>5</v>
      </c>
      <c r="V85" s="150" t="s">
        <v>5</v>
      </c>
      <c r="W85" s="149" t="s">
        <v>5</v>
      </c>
      <c r="X85" s="150" t="s">
        <v>5</v>
      </c>
      <c r="Y85" s="149" t="s">
        <v>5</v>
      </c>
      <c r="Z85" s="150" t="s">
        <v>5</v>
      </c>
      <c r="AA85" s="149" t="s">
        <v>5</v>
      </c>
      <c r="AB85" s="150" t="s">
        <v>5</v>
      </c>
      <c r="AC85" s="149" t="s">
        <v>5</v>
      </c>
      <c r="AD85" s="150" t="s">
        <v>5</v>
      </c>
      <c r="AE85" s="149">
        <v>0</v>
      </c>
      <c r="AF85" s="150">
        <v>0</v>
      </c>
      <c r="AG85" s="149">
        <v>1</v>
      </c>
      <c r="AH85" s="150">
        <v>1</v>
      </c>
      <c r="AI85" s="149">
        <v>4</v>
      </c>
      <c r="AJ85" s="150">
        <v>1</v>
      </c>
      <c r="AK85" s="149">
        <v>4</v>
      </c>
      <c r="AL85" s="150">
        <v>1</v>
      </c>
      <c r="AM85" s="149">
        <v>3</v>
      </c>
      <c r="AN85" s="150">
        <v>1</v>
      </c>
      <c r="AO85" s="149">
        <v>4</v>
      </c>
      <c r="AP85" s="150">
        <v>1</v>
      </c>
      <c r="AQ85" s="149">
        <v>5</v>
      </c>
      <c r="AR85" s="150">
        <v>1</v>
      </c>
      <c r="AS85" s="149">
        <v>5</v>
      </c>
      <c r="AT85" s="150">
        <v>1</v>
      </c>
      <c r="AU85" s="149">
        <v>5</v>
      </c>
      <c r="AV85" s="150">
        <v>1</v>
      </c>
      <c r="AW85" s="149">
        <v>4</v>
      </c>
      <c r="AX85" s="150">
        <v>1</v>
      </c>
      <c r="AY85" s="149">
        <v>4</v>
      </c>
      <c r="AZ85" s="150">
        <v>1</v>
      </c>
      <c r="BA85" s="149">
        <v>4</v>
      </c>
      <c r="BB85" s="150">
        <v>1</v>
      </c>
      <c r="BC85" s="149">
        <v>4</v>
      </c>
      <c r="BD85" s="150">
        <v>1</v>
      </c>
      <c r="BE85" s="149">
        <v>4</v>
      </c>
      <c r="BF85" s="150">
        <v>0.75</v>
      </c>
      <c r="BG85" s="149">
        <v>7</v>
      </c>
      <c r="BH85" s="150">
        <v>0.7142857142857143</v>
      </c>
    </row>
    <row r="86" spans="3:60" ht="45" hidden="1" customHeight="1" thickBot="1">
      <c r="C86" s="184">
        <v>76</v>
      </c>
      <c r="D86" s="147" t="s">
        <v>157</v>
      </c>
      <c r="E86" s="149">
        <v>22</v>
      </c>
      <c r="F86" s="150">
        <v>0.55000000000000004</v>
      </c>
      <c r="G86" s="149">
        <v>22</v>
      </c>
      <c r="H86" s="150">
        <v>0.59</v>
      </c>
      <c r="I86" s="149">
        <v>22</v>
      </c>
      <c r="J86" s="150">
        <v>0.64</v>
      </c>
      <c r="K86" s="149">
        <v>30</v>
      </c>
      <c r="L86" s="150">
        <v>0.7</v>
      </c>
      <c r="M86" s="149">
        <v>28</v>
      </c>
      <c r="N86" s="150">
        <v>0.6428571428571429</v>
      </c>
      <c r="O86" s="149">
        <v>28</v>
      </c>
      <c r="P86" s="150">
        <v>0.64</v>
      </c>
      <c r="Q86" s="149">
        <v>29</v>
      </c>
      <c r="R86" s="150">
        <v>0.66</v>
      </c>
      <c r="S86" s="149">
        <v>31</v>
      </c>
      <c r="T86" s="150">
        <v>0.61</v>
      </c>
      <c r="U86" s="149">
        <v>33</v>
      </c>
      <c r="V86" s="150">
        <v>0.61</v>
      </c>
      <c r="W86" s="149">
        <v>33</v>
      </c>
      <c r="X86" s="150">
        <v>0.5757575757575758</v>
      </c>
      <c r="Y86" s="149">
        <v>32</v>
      </c>
      <c r="Z86" s="150">
        <v>0.5625</v>
      </c>
      <c r="AA86" s="149">
        <v>32</v>
      </c>
      <c r="AB86" s="150">
        <v>0.5625</v>
      </c>
      <c r="AC86" s="149">
        <v>29</v>
      </c>
      <c r="AD86" s="150">
        <v>0.58620689655172409</v>
      </c>
      <c r="AE86" s="149">
        <v>29</v>
      </c>
      <c r="AF86" s="150">
        <v>0.41379310344827586</v>
      </c>
      <c r="AG86" s="149">
        <v>19</v>
      </c>
      <c r="AH86" s="150">
        <v>0.52631578947368418</v>
      </c>
      <c r="AI86" s="149">
        <v>27</v>
      </c>
      <c r="AJ86" s="150">
        <v>0.48148148148148145</v>
      </c>
      <c r="AK86" s="149">
        <v>21</v>
      </c>
      <c r="AL86" s="150">
        <v>0.61904761904761907</v>
      </c>
      <c r="AM86" s="149">
        <v>23</v>
      </c>
      <c r="AN86" s="150">
        <v>0.60869565217391308</v>
      </c>
      <c r="AO86" s="149">
        <v>22</v>
      </c>
      <c r="AP86" s="150">
        <v>0.59090909090909094</v>
      </c>
      <c r="AQ86" s="149">
        <v>22</v>
      </c>
      <c r="AR86" s="150">
        <v>0.59090909090909094</v>
      </c>
      <c r="AS86" s="149">
        <v>22</v>
      </c>
      <c r="AT86" s="150">
        <v>0.63636363636363635</v>
      </c>
      <c r="AU86" s="149">
        <v>21</v>
      </c>
      <c r="AV86" s="150">
        <v>0.67</v>
      </c>
      <c r="AW86" s="149">
        <v>28</v>
      </c>
      <c r="AX86" s="150">
        <v>0.75</v>
      </c>
      <c r="AY86" s="149">
        <v>26</v>
      </c>
      <c r="AZ86" s="150">
        <v>0.69230769230769229</v>
      </c>
      <c r="BA86" s="149">
        <v>25</v>
      </c>
      <c r="BB86" s="150">
        <v>0.68</v>
      </c>
      <c r="BC86" s="149">
        <v>28</v>
      </c>
      <c r="BD86" s="150">
        <v>0.7142857142857143</v>
      </c>
      <c r="BE86" s="149">
        <v>29</v>
      </c>
      <c r="BF86" s="150">
        <v>0.72413793103448276</v>
      </c>
      <c r="BG86" s="149">
        <v>28</v>
      </c>
      <c r="BH86" s="150">
        <v>0.7142857142857143</v>
      </c>
    </row>
    <row r="87" spans="3:60" ht="45" hidden="1" customHeight="1" thickBot="1">
      <c r="C87" s="184">
        <v>77</v>
      </c>
      <c r="D87" s="147" t="s">
        <v>75</v>
      </c>
      <c r="E87" s="149" t="s">
        <v>5</v>
      </c>
      <c r="F87" s="150" t="s">
        <v>5</v>
      </c>
      <c r="G87" s="149" t="s">
        <v>5</v>
      </c>
      <c r="H87" s="150" t="s">
        <v>5</v>
      </c>
      <c r="I87" s="149" t="s">
        <v>5</v>
      </c>
      <c r="J87" s="150" t="s">
        <v>5</v>
      </c>
      <c r="K87" s="149" t="s">
        <v>5</v>
      </c>
      <c r="L87" s="150" t="s">
        <v>5</v>
      </c>
      <c r="M87" s="149" t="s">
        <v>5</v>
      </c>
      <c r="N87" s="150" t="s">
        <v>5</v>
      </c>
      <c r="O87" s="149" t="s">
        <v>5</v>
      </c>
      <c r="P87" s="150" t="s">
        <v>5</v>
      </c>
      <c r="Q87" s="149" t="s">
        <v>5</v>
      </c>
      <c r="R87" s="150" t="s">
        <v>5</v>
      </c>
      <c r="S87" s="149" t="s">
        <v>5</v>
      </c>
      <c r="T87" s="150" t="s">
        <v>5</v>
      </c>
      <c r="U87" s="149" t="s">
        <v>5</v>
      </c>
      <c r="V87" s="150" t="s">
        <v>5</v>
      </c>
      <c r="W87" s="149" t="s">
        <v>5</v>
      </c>
      <c r="X87" s="150" t="s">
        <v>5</v>
      </c>
      <c r="Y87" s="149" t="s">
        <v>5</v>
      </c>
      <c r="Z87" s="150" t="s">
        <v>5</v>
      </c>
      <c r="AA87" s="149" t="s">
        <v>5</v>
      </c>
      <c r="AB87" s="150" t="s">
        <v>5</v>
      </c>
      <c r="AC87" s="149" t="s">
        <v>5</v>
      </c>
      <c r="AD87" s="150" t="s">
        <v>5</v>
      </c>
      <c r="AE87" s="149" t="s">
        <v>5</v>
      </c>
      <c r="AF87" s="150" t="s">
        <v>5</v>
      </c>
      <c r="AG87" s="149" t="s">
        <v>5</v>
      </c>
      <c r="AH87" s="150" t="s">
        <v>5</v>
      </c>
      <c r="AI87" s="149" t="s">
        <v>5</v>
      </c>
      <c r="AJ87" s="150" t="s">
        <v>5</v>
      </c>
      <c r="AK87" s="149" t="s">
        <v>5</v>
      </c>
      <c r="AL87" s="150" t="s">
        <v>5</v>
      </c>
      <c r="AM87" s="149">
        <v>0</v>
      </c>
      <c r="AN87" s="150">
        <v>0</v>
      </c>
      <c r="AO87" s="149">
        <v>3</v>
      </c>
      <c r="AP87" s="150">
        <v>1</v>
      </c>
      <c r="AQ87" s="149">
        <v>4</v>
      </c>
      <c r="AR87" s="150">
        <v>1</v>
      </c>
      <c r="AS87" s="149">
        <v>4</v>
      </c>
      <c r="AT87" s="150">
        <v>1</v>
      </c>
      <c r="AU87" s="149">
        <v>5</v>
      </c>
      <c r="AV87" s="150">
        <v>1</v>
      </c>
      <c r="AW87" s="149">
        <v>5</v>
      </c>
      <c r="AX87" s="150">
        <v>0.8</v>
      </c>
      <c r="AY87" s="149">
        <v>5</v>
      </c>
      <c r="AZ87" s="150">
        <v>1</v>
      </c>
      <c r="BA87" s="149">
        <v>6</v>
      </c>
      <c r="BB87" s="150">
        <v>0.83333333333333337</v>
      </c>
      <c r="BC87" s="149">
        <v>6</v>
      </c>
      <c r="BD87" s="150">
        <v>0.83333333333333337</v>
      </c>
      <c r="BE87" s="149">
        <v>7</v>
      </c>
      <c r="BF87" s="150">
        <v>0.7142857142857143</v>
      </c>
      <c r="BG87" s="149">
        <v>7</v>
      </c>
      <c r="BH87" s="150">
        <v>0.7142857142857143</v>
      </c>
    </row>
    <row r="88" spans="3:60" ht="45" hidden="1" customHeight="1" thickBot="1">
      <c r="C88" s="184">
        <v>78</v>
      </c>
      <c r="D88" s="147" t="s">
        <v>129</v>
      </c>
      <c r="E88" s="149">
        <v>20</v>
      </c>
      <c r="F88" s="150">
        <v>0.55000000000000004</v>
      </c>
      <c r="G88" s="149">
        <v>17</v>
      </c>
      <c r="H88" s="150">
        <v>0.53</v>
      </c>
      <c r="I88" s="149">
        <v>15</v>
      </c>
      <c r="J88" s="150">
        <v>0.47</v>
      </c>
      <c r="K88" s="149">
        <v>14</v>
      </c>
      <c r="L88" s="150">
        <v>0.5</v>
      </c>
      <c r="M88" s="149">
        <v>14</v>
      </c>
      <c r="N88" s="150">
        <v>0.5</v>
      </c>
      <c r="O88" s="149">
        <v>14</v>
      </c>
      <c r="P88" s="150">
        <v>0.5</v>
      </c>
      <c r="Q88" s="149">
        <v>13</v>
      </c>
      <c r="R88" s="150">
        <v>0.54</v>
      </c>
      <c r="S88" s="149">
        <v>13</v>
      </c>
      <c r="T88" s="150">
        <v>0.54</v>
      </c>
      <c r="U88" s="149">
        <v>11</v>
      </c>
      <c r="V88" s="150">
        <v>0.64</v>
      </c>
      <c r="W88" s="149">
        <v>9</v>
      </c>
      <c r="X88" s="150">
        <v>0.66666666666666663</v>
      </c>
      <c r="Y88" s="149">
        <v>9</v>
      </c>
      <c r="Z88" s="150">
        <v>0.66666666666666663</v>
      </c>
      <c r="AA88" s="149">
        <v>9</v>
      </c>
      <c r="AB88" s="150">
        <v>0.66666666666666663</v>
      </c>
      <c r="AC88" s="149">
        <v>9</v>
      </c>
      <c r="AD88" s="150">
        <v>0.66666666666666663</v>
      </c>
      <c r="AE88" s="149">
        <v>9</v>
      </c>
      <c r="AF88" s="150">
        <v>0.66666666666666663</v>
      </c>
      <c r="AG88" s="149">
        <v>9</v>
      </c>
      <c r="AH88" s="150">
        <v>0.66666666666666663</v>
      </c>
      <c r="AI88" s="149">
        <v>7</v>
      </c>
      <c r="AJ88" s="150">
        <v>0.7142857142857143</v>
      </c>
      <c r="AK88" s="149">
        <v>7</v>
      </c>
      <c r="AL88" s="150">
        <v>0.7142857142857143</v>
      </c>
      <c r="AM88" s="149">
        <v>7</v>
      </c>
      <c r="AN88" s="150">
        <v>0.7142857142857143</v>
      </c>
      <c r="AO88" s="149">
        <v>7</v>
      </c>
      <c r="AP88" s="150">
        <v>0.7142857142857143</v>
      </c>
      <c r="AQ88" s="149">
        <v>7</v>
      </c>
      <c r="AR88" s="150">
        <v>0.7142857142857143</v>
      </c>
      <c r="AS88" s="149">
        <v>7</v>
      </c>
      <c r="AT88" s="150">
        <v>0.7142857142857143</v>
      </c>
      <c r="AU88" s="149">
        <v>7</v>
      </c>
      <c r="AV88" s="150">
        <v>0.71</v>
      </c>
      <c r="AW88" s="149">
        <v>7</v>
      </c>
      <c r="AX88" s="150">
        <v>0.7142857142857143</v>
      </c>
      <c r="AY88" s="149">
        <v>7</v>
      </c>
      <c r="AZ88" s="150">
        <v>0.7142857142857143</v>
      </c>
      <c r="BA88" s="149">
        <v>7</v>
      </c>
      <c r="BB88" s="150">
        <v>0.7142857142857143</v>
      </c>
      <c r="BC88" s="149">
        <v>7</v>
      </c>
      <c r="BD88" s="150">
        <v>0.7142857142857143</v>
      </c>
      <c r="BE88" s="149">
        <v>7</v>
      </c>
      <c r="BF88" s="150">
        <v>0.7142857142857143</v>
      </c>
      <c r="BG88" s="149">
        <v>7</v>
      </c>
      <c r="BH88" s="150">
        <v>0.7142857142857143</v>
      </c>
    </row>
    <row r="89" spans="3:60" ht="45" hidden="1" customHeight="1" thickBot="1">
      <c r="C89" s="184">
        <v>79</v>
      </c>
      <c r="D89" s="147" t="s">
        <v>617</v>
      </c>
      <c r="E89" s="149" t="s">
        <v>5</v>
      </c>
      <c r="F89" s="150" t="s">
        <v>5</v>
      </c>
      <c r="G89" s="149" t="s">
        <v>5</v>
      </c>
      <c r="H89" s="150" t="s">
        <v>5</v>
      </c>
      <c r="I89" s="149" t="s">
        <v>5</v>
      </c>
      <c r="J89" s="150" t="s">
        <v>5</v>
      </c>
      <c r="K89" s="149" t="s">
        <v>5</v>
      </c>
      <c r="L89" s="150" t="s">
        <v>5</v>
      </c>
      <c r="M89" s="149" t="s">
        <v>5</v>
      </c>
      <c r="N89" s="150" t="s">
        <v>5</v>
      </c>
      <c r="O89" s="149" t="s">
        <v>5</v>
      </c>
      <c r="P89" s="150" t="s">
        <v>5</v>
      </c>
      <c r="Q89" s="149" t="s">
        <v>5</v>
      </c>
      <c r="R89" s="150" t="s">
        <v>5</v>
      </c>
      <c r="S89" s="149" t="s">
        <v>5</v>
      </c>
      <c r="T89" s="150" t="s">
        <v>5</v>
      </c>
      <c r="U89" s="149" t="s">
        <v>5</v>
      </c>
      <c r="V89" s="150" t="s">
        <v>5</v>
      </c>
      <c r="W89" s="149" t="s">
        <v>5</v>
      </c>
      <c r="X89" s="150" t="s">
        <v>5</v>
      </c>
      <c r="Y89" s="149" t="s">
        <v>5</v>
      </c>
      <c r="Z89" s="150" t="s">
        <v>5</v>
      </c>
      <c r="AA89" s="149" t="s">
        <v>5</v>
      </c>
      <c r="AB89" s="150" t="s">
        <v>5</v>
      </c>
      <c r="AC89" s="149" t="s">
        <v>5</v>
      </c>
      <c r="AD89" s="150" t="s">
        <v>5</v>
      </c>
      <c r="AE89" s="149" t="s">
        <v>5</v>
      </c>
      <c r="AF89" s="150" t="s">
        <v>5</v>
      </c>
      <c r="AG89" s="149" t="s">
        <v>5</v>
      </c>
      <c r="AH89" s="150" t="s">
        <v>5</v>
      </c>
      <c r="AI89" s="149" t="s">
        <v>5</v>
      </c>
      <c r="AJ89" s="150" t="s">
        <v>5</v>
      </c>
      <c r="AK89" s="149" t="s">
        <v>5</v>
      </c>
      <c r="AL89" s="150" t="s">
        <v>5</v>
      </c>
      <c r="AM89" s="149" t="s">
        <v>5</v>
      </c>
      <c r="AN89" s="150" t="s">
        <v>5</v>
      </c>
      <c r="AO89" s="149" t="s">
        <v>5</v>
      </c>
      <c r="AP89" s="150" t="s">
        <v>5</v>
      </c>
      <c r="AQ89" s="149" t="s">
        <v>5</v>
      </c>
      <c r="AR89" s="150" t="s">
        <v>5</v>
      </c>
      <c r="AS89" s="149" t="s">
        <v>5</v>
      </c>
      <c r="AT89" s="150" t="s">
        <v>5</v>
      </c>
      <c r="AU89" s="149" t="s">
        <v>5</v>
      </c>
      <c r="AV89" s="150" t="s">
        <v>5</v>
      </c>
      <c r="AW89" s="149" t="s">
        <v>5</v>
      </c>
      <c r="AX89" s="150" t="s">
        <v>5</v>
      </c>
      <c r="AY89" s="149">
        <v>12</v>
      </c>
      <c r="AZ89" s="150">
        <v>0.91666666666666663</v>
      </c>
      <c r="BA89" s="149">
        <v>15</v>
      </c>
      <c r="BB89" s="150">
        <v>0.73333333333333328</v>
      </c>
      <c r="BC89" s="149">
        <v>15</v>
      </c>
      <c r="BD89" s="150">
        <v>0.73333333333333328</v>
      </c>
      <c r="BE89" s="149">
        <v>13</v>
      </c>
      <c r="BF89" s="150">
        <v>0.69230769230769229</v>
      </c>
      <c r="BG89" s="149">
        <v>14</v>
      </c>
      <c r="BH89" s="150">
        <v>0.7142857142857143</v>
      </c>
    </row>
    <row r="90" spans="3:60" ht="45" hidden="1" customHeight="1" thickBot="1">
      <c r="C90" s="184">
        <v>80</v>
      </c>
      <c r="D90" s="147" t="s">
        <v>138</v>
      </c>
      <c r="E90" s="149">
        <v>20</v>
      </c>
      <c r="F90" s="150">
        <v>0.8</v>
      </c>
      <c r="G90" s="149">
        <v>19</v>
      </c>
      <c r="H90" s="150">
        <v>0.79</v>
      </c>
      <c r="I90" s="149">
        <v>18</v>
      </c>
      <c r="J90" s="150">
        <v>0.78</v>
      </c>
      <c r="K90" s="149">
        <v>18</v>
      </c>
      <c r="L90" s="150">
        <v>0.78</v>
      </c>
      <c r="M90" s="149">
        <v>18</v>
      </c>
      <c r="N90" s="150">
        <v>0.77777777777777779</v>
      </c>
      <c r="O90" s="149">
        <v>19</v>
      </c>
      <c r="P90" s="150">
        <v>0.79</v>
      </c>
      <c r="Q90" s="149">
        <v>19</v>
      </c>
      <c r="R90" s="150">
        <v>0.74</v>
      </c>
      <c r="S90" s="149">
        <v>18</v>
      </c>
      <c r="T90" s="150">
        <v>0.72</v>
      </c>
      <c r="U90" s="149">
        <v>18</v>
      </c>
      <c r="V90" s="150">
        <v>0.72</v>
      </c>
      <c r="W90" s="149">
        <v>19</v>
      </c>
      <c r="X90" s="150">
        <v>0.73684210526315785</v>
      </c>
      <c r="Y90" s="149">
        <v>18</v>
      </c>
      <c r="Z90" s="150">
        <v>0.66666666666666663</v>
      </c>
      <c r="AA90" s="149">
        <v>17</v>
      </c>
      <c r="AB90" s="150">
        <v>0.6470588235294118</v>
      </c>
      <c r="AC90" s="149">
        <v>19</v>
      </c>
      <c r="AD90" s="150">
        <v>0.68421052631578949</v>
      </c>
      <c r="AE90" s="149">
        <v>21</v>
      </c>
      <c r="AF90" s="150">
        <v>0.66666666666666663</v>
      </c>
      <c r="AG90" s="149">
        <v>22</v>
      </c>
      <c r="AH90" s="150">
        <v>0.72727272727272729</v>
      </c>
      <c r="AI90" s="149">
        <v>22</v>
      </c>
      <c r="AJ90" s="150">
        <v>0.68181818181818177</v>
      </c>
      <c r="AK90" s="149">
        <v>22</v>
      </c>
      <c r="AL90" s="150">
        <v>0.68181818181818177</v>
      </c>
      <c r="AM90" s="149">
        <v>22</v>
      </c>
      <c r="AN90" s="150">
        <v>0.68181818181818177</v>
      </c>
      <c r="AO90" s="149">
        <v>23</v>
      </c>
      <c r="AP90" s="150">
        <v>0.69565217391304346</v>
      </c>
      <c r="AQ90" s="149">
        <v>21</v>
      </c>
      <c r="AR90" s="150">
        <v>0.66666666666666663</v>
      </c>
      <c r="AS90" s="149">
        <v>22</v>
      </c>
      <c r="AT90" s="150">
        <v>0.68181818181818177</v>
      </c>
      <c r="AU90" s="149">
        <v>22</v>
      </c>
      <c r="AV90" s="150">
        <v>0.68</v>
      </c>
      <c r="AW90" s="149">
        <v>21</v>
      </c>
      <c r="AX90" s="150">
        <v>0.66666666666666663</v>
      </c>
      <c r="AY90" s="149">
        <v>22</v>
      </c>
      <c r="AZ90" s="150">
        <v>0.68181818181818177</v>
      </c>
      <c r="BA90" s="149">
        <v>21</v>
      </c>
      <c r="BB90" s="150">
        <v>0.66666666666666663</v>
      </c>
      <c r="BC90" s="149">
        <v>20</v>
      </c>
      <c r="BD90" s="150">
        <v>0.65</v>
      </c>
      <c r="BE90" s="149">
        <v>21</v>
      </c>
      <c r="BF90" s="150">
        <v>0.66666666666666663</v>
      </c>
      <c r="BG90" s="149">
        <v>21</v>
      </c>
      <c r="BH90" s="150">
        <v>0.7142857142857143</v>
      </c>
    </row>
    <row r="91" spans="3:60" ht="45" hidden="1" customHeight="1" thickBot="1">
      <c r="C91" s="184">
        <v>81</v>
      </c>
      <c r="D91" s="146" t="s">
        <v>149</v>
      </c>
      <c r="E91" s="149" t="s">
        <v>5</v>
      </c>
      <c r="F91" s="150" t="s">
        <v>5</v>
      </c>
      <c r="G91" s="149" t="s">
        <v>5</v>
      </c>
      <c r="H91" s="150" t="s">
        <v>5</v>
      </c>
      <c r="I91" s="149" t="s">
        <v>5</v>
      </c>
      <c r="J91" s="150" t="s">
        <v>5</v>
      </c>
      <c r="K91" s="149" t="s">
        <v>5</v>
      </c>
      <c r="L91" s="150" t="s">
        <v>5</v>
      </c>
      <c r="M91" s="149" t="s">
        <v>5</v>
      </c>
      <c r="N91" s="150" t="s">
        <v>5</v>
      </c>
      <c r="O91" s="149" t="s">
        <v>5</v>
      </c>
      <c r="P91" s="150" t="s">
        <v>5</v>
      </c>
      <c r="Q91" s="149" t="s">
        <v>5</v>
      </c>
      <c r="R91" s="150" t="s">
        <v>5</v>
      </c>
      <c r="S91" s="149" t="s">
        <v>5</v>
      </c>
      <c r="T91" s="150" t="s">
        <v>5</v>
      </c>
      <c r="U91" s="149" t="s">
        <v>5</v>
      </c>
      <c r="V91" s="150" t="s">
        <v>5</v>
      </c>
      <c r="W91" s="149" t="s">
        <v>5</v>
      </c>
      <c r="X91" s="150" t="s">
        <v>5</v>
      </c>
      <c r="Y91" s="149" t="s">
        <v>5</v>
      </c>
      <c r="Z91" s="150" t="s">
        <v>5</v>
      </c>
      <c r="AA91" s="149">
        <v>6</v>
      </c>
      <c r="AB91" s="150">
        <v>0.5</v>
      </c>
      <c r="AC91" s="149">
        <v>8</v>
      </c>
      <c r="AD91" s="150">
        <v>0.625</v>
      </c>
      <c r="AE91" s="149">
        <v>8</v>
      </c>
      <c r="AF91" s="150">
        <v>0.625</v>
      </c>
      <c r="AG91" s="149">
        <v>8</v>
      </c>
      <c r="AH91" s="150">
        <v>0.625</v>
      </c>
      <c r="AI91" s="149">
        <v>9</v>
      </c>
      <c r="AJ91" s="150">
        <v>0.66666666666666663</v>
      </c>
      <c r="AK91" s="149">
        <v>9</v>
      </c>
      <c r="AL91" s="150">
        <v>0.66666666666666663</v>
      </c>
      <c r="AM91" s="149">
        <v>9</v>
      </c>
      <c r="AN91" s="150">
        <v>0.66666666666666663</v>
      </c>
      <c r="AO91" s="149">
        <v>9</v>
      </c>
      <c r="AP91" s="150">
        <v>0.66666666666666663</v>
      </c>
      <c r="AQ91" s="149">
        <v>8</v>
      </c>
      <c r="AR91" s="150">
        <v>0.625</v>
      </c>
      <c r="AS91" s="149">
        <v>9</v>
      </c>
      <c r="AT91" s="150">
        <v>0.66666666666666663</v>
      </c>
      <c r="AU91" s="149">
        <v>9</v>
      </c>
      <c r="AV91" s="150">
        <v>0.67</v>
      </c>
      <c r="AW91" s="149">
        <v>11</v>
      </c>
      <c r="AX91" s="150">
        <v>0.63636363636363635</v>
      </c>
      <c r="AY91" s="149">
        <v>9</v>
      </c>
      <c r="AZ91" s="150">
        <v>0.66666666666666663</v>
      </c>
      <c r="BA91" s="149">
        <v>8</v>
      </c>
      <c r="BB91" s="150">
        <v>0.625</v>
      </c>
      <c r="BC91" s="149">
        <v>8</v>
      </c>
      <c r="BD91" s="150">
        <v>0.625</v>
      </c>
      <c r="BE91" s="149">
        <v>8</v>
      </c>
      <c r="BF91" s="150">
        <v>0.625</v>
      </c>
      <c r="BG91" s="149">
        <v>7</v>
      </c>
      <c r="BH91" s="150">
        <v>0.7142857142857143</v>
      </c>
    </row>
    <row r="92" spans="3:60" ht="45" hidden="1" customHeight="1" thickBot="1">
      <c r="C92" s="184">
        <v>82</v>
      </c>
      <c r="D92" s="147" t="s">
        <v>690</v>
      </c>
      <c r="E92" s="274" t="s">
        <v>5</v>
      </c>
      <c r="F92" s="274" t="s">
        <v>5</v>
      </c>
      <c r="G92" s="274" t="s">
        <v>5</v>
      </c>
      <c r="H92" s="274" t="s">
        <v>5</v>
      </c>
      <c r="I92" s="274" t="s">
        <v>5</v>
      </c>
      <c r="J92" s="274" t="s">
        <v>5</v>
      </c>
      <c r="K92" s="274" t="s">
        <v>5</v>
      </c>
      <c r="L92" s="274" t="s">
        <v>5</v>
      </c>
      <c r="M92" s="274" t="s">
        <v>5</v>
      </c>
      <c r="N92" s="274" t="s">
        <v>5</v>
      </c>
      <c r="O92" s="274" t="s">
        <v>5</v>
      </c>
      <c r="P92" s="274" t="s">
        <v>5</v>
      </c>
      <c r="Q92" s="274" t="s">
        <v>5</v>
      </c>
      <c r="R92" s="274" t="s">
        <v>5</v>
      </c>
      <c r="S92" s="274" t="s">
        <v>5</v>
      </c>
      <c r="T92" s="274" t="s">
        <v>5</v>
      </c>
      <c r="U92" s="274" t="s">
        <v>5</v>
      </c>
      <c r="V92" s="274" t="s">
        <v>5</v>
      </c>
      <c r="W92" s="274" t="s">
        <v>5</v>
      </c>
      <c r="X92" s="274" t="s">
        <v>5</v>
      </c>
      <c r="Y92" s="274" t="s">
        <v>5</v>
      </c>
      <c r="Z92" s="274" t="s">
        <v>5</v>
      </c>
      <c r="AA92" s="274" t="s">
        <v>5</v>
      </c>
      <c r="AB92" s="274" t="s">
        <v>5</v>
      </c>
      <c r="AC92" s="274" t="s">
        <v>5</v>
      </c>
      <c r="AD92" s="274" t="s">
        <v>5</v>
      </c>
      <c r="AE92" s="274" t="s">
        <v>5</v>
      </c>
      <c r="AF92" s="274" t="s">
        <v>5</v>
      </c>
      <c r="AG92" s="274" t="s">
        <v>5</v>
      </c>
      <c r="AH92" s="274" t="s">
        <v>5</v>
      </c>
      <c r="AI92" s="274" t="s">
        <v>5</v>
      </c>
      <c r="AJ92" s="274" t="s">
        <v>5</v>
      </c>
      <c r="AK92" s="274" t="s">
        <v>5</v>
      </c>
      <c r="AL92" s="274" t="s">
        <v>5</v>
      </c>
      <c r="AM92" s="274" t="s">
        <v>5</v>
      </c>
      <c r="AN92" s="274" t="s">
        <v>5</v>
      </c>
      <c r="AO92" s="274" t="s">
        <v>5</v>
      </c>
      <c r="AP92" s="274" t="s">
        <v>5</v>
      </c>
      <c r="AQ92" s="274" t="s">
        <v>5</v>
      </c>
      <c r="AR92" s="274" t="s">
        <v>5</v>
      </c>
      <c r="AS92" s="274" t="s">
        <v>5</v>
      </c>
      <c r="AT92" s="274" t="s">
        <v>5</v>
      </c>
      <c r="AU92" s="274" t="s">
        <v>5</v>
      </c>
      <c r="AV92" s="274" t="s">
        <v>5</v>
      </c>
      <c r="AW92" s="274" t="s">
        <v>5</v>
      </c>
      <c r="AX92" s="274" t="s">
        <v>5</v>
      </c>
      <c r="AY92" s="274" t="s">
        <v>5</v>
      </c>
      <c r="AZ92" s="274" t="s">
        <v>5</v>
      </c>
      <c r="BA92" s="274" t="s">
        <v>5</v>
      </c>
      <c r="BB92" s="274" t="s">
        <v>5</v>
      </c>
      <c r="BC92" s="274" t="s">
        <v>5</v>
      </c>
      <c r="BD92" s="274" t="s">
        <v>5</v>
      </c>
      <c r="BE92" s="274">
        <v>4</v>
      </c>
      <c r="BF92" s="274">
        <v>0.5</v>
      </c>
      <c r="BG92" s="149">
        <v>7</v>
      </c>
      <c r="BH92" s="150">
        <v>0.7142857142857143</v>
      </c>
    </row>
    <row r="93" spans="3:60" ht="45" hidden="1" customHeight="1" thickBot="1">
      <c r="C93" s="184">
        <v>83</v>
      </c>
      <c r="D93" s="147" t="s">
        <v>716</v>
      </c>
      <c r="E93" s="149">
        <v>35</v>
      </c>
      <c r="F93" s="150">
        <v>0.49</v>
      </c>
      <c r="G93" s="149">
        <v>39</v>
      </c>
      <c r="H93" s="150">
        <v>0.51</v>
      </c>
      <c r="I93" s="149">
        <v>39</v>
      </c>
      <c r="J93" s="150">
        <v>0.51</v>
      </c>
      <c r="K93" s="149">
        <v>37</v>
      </c>
      <c r="L93" s="150">
        <v>0.51</v>
      </c>
      <c r="M93" s="149">
        <v>37</v>
      </c>
      <c r="N93" s="150">
        <v>0.54054054054054057</v>
      </c>
      <c r="O93" s="149">
        <v>35</v>
      </c>
      <c r="P93" s="150">
        <v>0.51</v>
      </c>
      <c r="Q93" s="149">
        <v>30</v>
      </c>
      <c r="R93" s="150">
        <v>0.56999999999999995</v>
      </c>
      <c r="S93" s="149">
        <v>26</v>
      </c>
      <c r="T93" s="150">
        <v>0.62</v>
      </c>
      <c r="U93" s="149">
        <v>26</v>
      </c>
      <c r="V93" s="150">
        <v>0.62</v>
      </c>
      <c r="W93" s="149">
        <v>23</v>
      </c>
      <c r="X93" s="150">
        <v>0.60869565217391308</v>
      </c>
      <c r="Y93" s="149">
        <v>20</v>
      </c>
      <c r="Z93" s="150">
        <v>0.65</v>
      </c>
      <c r="AA93" s="149">
        <v>20</v>
      </c>
      <c r="AB93" s="150">
        <v>0.65</v>
      </c>
      <c r="AC93" s="149">
        <v>19</v>
      </c>
      <c r="AD93" s="150">
        <v>0.63157894736842102</v>
      </c>
      <c r="AE93" s="149">
        <v>14</v>
      </c>
      <c r="AF93" s="150">
        <v>0.6428571428571429</v>
      </c>
      <c r="AG93" s="149">
        <v>16</v>
      </c>
      <c r="AH93" s="150">
        <v>0.75</v>
      </c>
      <c r="AI93" s="149">
        <v>18</v>
      </c>
      <c r="AJ93" s="150">
        <v>0.66666666666666663</v>
      </c>
      <c r="AK93" s="149">
        <v>18</v>
      </c>
      <c r="AL93" s="150">
        <v>0.66666666666666663</v>
      </c>
      <c r="AM93" s="149">
        <v>20</v>
      </c>
      <c r="AN93" s="150">
        <v>0.65</v>
      </c>
      <c r="AO93" s="149">
        <v>23</v>
      </c>
      <c r="AP93" s="150">
        <v>0.65217391304347827</v>
      </c>
      <c r="AQ93" s="149">
        <v>20</v>
      </c>
      <c r="AR93" s="150">
        <v>0.6</v>
      </c>
      <c r="AS93" s="149">
        <v>26</v>
      </c>
      <c r="AT93" s="150">
        <v>0.65384615384615385</v>
      </c>
      <c r="AU93" s="149">
        <v>26</v>
      </c>
      <c r="AV93" s="150">
        <v>0.69</v>
      </c>
      <c r="AW93" s="149">
        <v>25</v>
      </c>
      <c r="AX93" s="150">
        <v>0.88</v>
      </c>
      <c r="AY93" s="149">
        <v>28</v>
      </c>
      <c r="AZ93" s="150">
        <v>0.6785714285714286</v>
      </c>
      <c r="BA93" s="149">
        <v>27</v>
      </c>
      <c r="BB93" s="150">
        <v>0.59259259259259256</v>
      </c>
      <c r="BC93" s="149">
        <v>32</v>
      </c>
      <c r="BD93" s="150">
        <v>0.625</v>
      </c>
      <c r="BE93" s="149">
        <v>34</v>
      </c>
      <c r="BF93" s="150">
        <v>0.67647058823529416</v>
      </c>
      <c r="BG93" s="149">
        <v>31</v>
      </c>
      <c r="BH93" s="150">
        <v>0.70967741935483875</v>
      </c>
    </row>
    <row r="94" spans="3:60" ht="45" hidden="1" customHeight="1" thickBot="1">
      <c r="C94" s="184">
        <v>84</v>
      </c>
      <c r="D94" s="147" t="s">
        <v>148</v>
      </c>
      <c r="E94" s="149">
        <v>32</v>
      </c>
      <c r="F94" s="150">
        <v>0.5</v>
      </c>
      <c r="G94" s="149">
        <v>35</v>
      </c>
      <c r="H94" s="150">
        <v>0.51</v>
      </c>
      <c r="I94" s="149">
        <v>35</v>
      </c>
      <c r="J94" s="150">
        <v>0.54</v>
      </c>
      <c r="K94" s="149">
        <v>34</v>
      </c>
      <c r="L94" s="150">
        <v>0.53</v>
      </c>
      <c r="M94" s="149">
        <v>33</v>
      </c>
      <c r="N94" s="150">
        <v>0.60606060606060608</v>
      </c>
      <c r="O94" s="149">
        <v>32</v>
      </c>
      <c r="P94" s="150">
        <v>0.59</v>
      </c>
      <c r="Q94" s="149">
        <v>32</v>
      </c>
      <c r="R94" s="150">
        <v>0.59</v>
      </c>
      <c r="S94" s="149">
        <v>34</v>
      </c>
      <c r="T94" s="150">
        <v>0.59</v>
      </c>
      <c r="U94" s="149">
        <v>34</v>
      </c>
      <c r="V94" s="150">
        <v>0.62</v>
      </c>
      <c r="W94" s="149">
        <v>35</v>
      </c>
      <c r="X94" s="150">
        <v>0.65714285714285714</v>
      </c>
      <c r="Y94" s="149">
        <v>33</v>
      </c>
      <c r="Z94" s="150">
        <v>0.5757575757575758</v>
      </c>
      <c r="AA94" s="149">
        <v>34</v>
      </c>
      <c r="AB94" s="150">
        <v>0.58823529411764708</v>
      </c>
      <c r="AC94" s="149">
        <v>24</v>
      </c>
      <c r="AD94" s="150">
        <v>0.5</v>
      </c>
      <c r="AE94" s="149">
        <v>21</v>
      </c>
      <c r="AF94" s="150">
        <v>0.47619047619047616</v>
      </c>
      <c r="AG94" s="149">
        <v>23</v>
      </c>
      <c r="AH94" s="150">
        <v>0.56521739130434778</v>
      </c>
      <c r="AI94" s="149">
        <v>25</v>
      </c>
      <c r="AJ94" s="150">
        <v>0.56000000000000005</v>
      </c>
      <c r="AK94" s="149">
        <v>26</v>
      </c>
      <c r="AL94" s="150">
        <v>0.57692307692307687</v>
      </c>
      <c r="AM94" s="149">
        <v>24</v>
      </c>
      <c r="AN94" s="150">
        <v>0.625</v>
      </c>
      <c r="AO94" s="149">
        <v>27</v>
      </c>
      <c r="AP94" s="150">
        <v>0.62962962962962965</v>
      </c>
      <c r="AQ94" s="149">
        <v>27</v>
      </c>
      <c r="AR94" s="150">
        <v>0.62962962962962965</v>
      </c>
      <c r="AS94" s="149">
        <v>28</v>
      </c>
      <c r="AT94" s="150">
        <v>0.6785714285714286</v>
      </c>
      <c r="AU94" s="149">
        <v>32</v>
      </c>
      <c r="AV94" s="150">
        <v>0.63</v>
      </c>
      <c r="AW94" s="149">
        <v>29</v>
      </c>
      <c r="AX94" s="150">
        <v>0.62068965517241381</v>
      </c>
      <c r="AY94" s="149">
        <v>30</v>
      </c>
      <c r="AZ94" s="150">
        <v>0.6</v>
      </c>
      <c r="BA94" s="149">
        <v>33</v>
      </c>
      <c r="BB94" s="150">
        <v>0.60606060606060608</v>
      </c>
      <c r="BC94" s="149">
        <v>33</v>
      </c>
      <c r="BD94" s="150">
        <v>0.60606060606060608</v>
      </c>
      <c r="BE94" s="149">
        <v>29</v>
      </c>
      <c r="BF94" s="150">
        <v>0.65517241379310343</v>
      </c>
      <c r="BG94" s="149">
        <v>31</v>
      </c>
      <c r="BH94" s="150">
        <v>0.70967741935483875</v>
      </c>
    </row>
    <row r="95" spans="3:60" ht="38.25" hidden="1" customHeight="1" thickBot="1">
      <c r="C95" s="184">
        <v>85</v>
      </c>
      <c r="D95" s="147" t="s">
        <v>116</v>
      </c>
      <c r="E95" s="149">
        <v>40</v>
      </c>
      <c r="F95" s="150">
        <v>0.63</v>
      </c>
      <c r="G95" s="149">
        <v>42</v>
      </c>
      <c r="H95" s="150">
        <v>0.62</v>
      </c>
      <c r="I95" s="149">
        <v>43</v>
      </c>
      <c r="J95" s="150">
        <v>0.63</v>
      </c>
      <c r="K95" s="149">
        <v>46</v>
      </c>
      <c r="L95" s="150">
        <v>0.63</v>
      </c>
      <c r="M95" s="149">
        <v>46</v>
      </c>
      <c r="N95" s="150">
        <v>0.60869565217391308</v>
      </c>
      <c r="O95" s="149">
        <v>46</v>
      </c>
      <c r="P95" s="150">
        <v>0.61</v>
      </c>
      <c r="Q95" s="149">
        <v>44</v>
      </c>
      <c r="R95" s="150">
        <v>0.56999999999999995</v>
      </c>
      <c r="S95" s="149">
        <v>47</v>
      </c>
      <c r="T95" s="150">
        <v>0.56999999999999995</v>
      </c>
      <c r="U95" s="149">
        <v>47</v>
      </c>
      <c r="V95" s="150">
        <v>0.55000000000000004</v>
      </c>
      <c r="W95" s="149">
        <v>45</v>
      </c>
      <c r="X95" s="150">
        <v>0.53333333333333333</v>
      </c>
      <c r="Y95" s="149">
        <v>42</v>
      </c>
      <c r="Z95" s="150">
        <v>0.54761904761904767</v>
      </c>
      <c r="AA95" s="149">
        <v>45</v>
      </c>
      <c r="AB95" s="150">
        <v>0.55555555555555558</v>
      </c>
      <c r="AC95" s="149">
        <v>43</v>
      </c>
      <c r="AD95" s="150">
        <v>0.58139534883720934</v>
      </c>
      <c r="AE95" s="149">
        <v>44</v>
      </c>
      <c r="AF95" s="150">
        <v>0.61363636363636365</v>
      </c>
      <c r="AG95" s="149">
        <v>47</v>
      </c>
      <c r="AH95" s="150">
        <v>0.63829787234042556</v>
      </c>
      <c r="AI95" s="149">
        <v>46</v>
      </c>
      <c r="AJ95" s="150">
        <v>0.60869565217391308</v>
      </c>
      <c r="AK95" s="149">
        <v>48</v>
      </c>
      <c r="AL95" s="150">
        <v>0.625</v>
      </c>
      <c r="AM95" s="149">
        <v>48</v>
      </c>
      <c r="AN95" s="150">
        <v>0.64583333333333337</v>
      </c>
      <c r="AO95" s="149">
        <v>48</v>
      </c>
      <c r="AP95" s="150">
        <v>0.75</v>
      </c>
      <c r="AQ95" s="149">
        <v>48</v>
      </c>
      <c r="AR95" s="150">
        <v>0.75</v>
      </c>
      <c r="AS95" s="149">
        <v>46</v>
      </c>
      <c r="AT95" s="150">
        <v>0.67391304347826086</v>
      </c>
      <c r="AU95" s="149">
        <v>48</v>
      </c>
      <c r="AV95" s="150">
        <v>0.71</v>
      </c>
      <c r="AW95" s="149">
        <v>54</v>
      </c>
      <c r="AX95" s="150">
        <v>0.64814814814814814</v>
      </c>
      <c r="AY95" s="149">
        <v>51</v>
      </c>
      <c r="AZ95" s="150">
        <v>0.76470588235294112</v>
      </c>
      <c r="BA95" s="149">
        <v>52</v>
      </c>
      <c r="BB95" s="150">
        <v>0.82692307692307687</v>
      </c>
      <c r="BC95" s="149">
        <v>47</v>
      </c>
      <c r="BD95" s="150">
        <v>0.78723404255319152</v>
      </c>
      <c r="BE95" s="149">
        <v>43</v>
      </c>
      <c r="BF95" s="150">
        <v>0.79069767441860461</v>
      </c>
      <c r="BG95" s="149">
        <v>48</v>
      </c>
      <c r="BH95" s="150">
        <v>0.70833333333333337</v>
      </c>
    </row>
    <row r="96" spans="3:60" ht="45" hidden="1" customHeight="1" thickBot="1">
      <c r="C96" s="184">
        <v>86</v>
      </c>
      <c r="D96" s="147" t="s">
        <v>125</v>
      </c>
      <c r="E96" s="149">
        <v>40</v>
      </c>
      <c r="F96" s="150">
        <v>0.55000000000000004</v>
      </c>
      <c r="G96" s="149">
        <v>39</v>
      </c>
      <c r="H96" s="150">
        <v>0.69</v>
      </c>
      <c r="I96" s="149">
        <v>38</v>
      </c>
      <c r="J96" s="150">
        <v>0.66</v>
      </c>
      <c r="K96" s="149">
        <v>35</v>
      </c>
      <c r="L96" s="150">
        <v>0.63</v>
      </c>
      <c r="M96" s="149">
        <v>34</v>
      </c>
      <c r="N96" s="150">
        <v>0.61764705882352944</v>
      </c>
      <c r="O96" s="149">
        <v>34</v>
      </c>
      <c r="P96" s="150">
        <v>0.56000000000000005</v>
      </c>
      <c r="Q96" s="149">
        <v>45</v>
      </c>
      <c r="R96" s="150">
        <v>0.49</v>
      </c>
      <c r="S96" s="149">
        <v>44</v>
      </c>
      <c r="T96" s="150">
        <v>0.55000000000000004</v>
      </c>
      <c r="U96" s="149">
        <v>44</v>
      </c>
      <c r="V96" s="150">
        <v>0.55000000000000004</v>
      </c>
      <c r="W96" s="149">
        <v>45</v>
      </c>
      <c r="X96" s="150">
        <v>0.57777777777777772</v>
      </c>
      <c r="Y96" s="149">
        <v>48</v>
      </c>
      <c r="Z96" s="150">
        <v>0.60416666666666663</v>
      </c>
      <c r="AA96" s="149">
        <v>47</v>
      </c>
      <c r="AB96" s="150">
        <v>0.5957446808510638</v>
      </c>
      <c r="AC96" s="149">
        <v>34</v>
      </c>
      <c r="AD96" s="150">
        <v>0.58823529411764708</v>
      </c>
      <c r="AE96" s="149">
        <v>34</v>
      </c>
      <c r="AF96" s="150">
        <v>0.61764705882352944</v>
      </c>
      <c r="AG96" s="149">
        <v>41</v>
      </c>
      <c r="AH96" s="150">
        <v>0.48780487804878048</v>
      </c>
      <c r="AI96" s="149">
        <v>24</v>
      </c>
      <c r="AJ96" s="150">
        <v>0.625</v>
      </c>
      <c r="AK96" s="149">
        <v>28</v>
      </c>
      <c r="AL96" s="150">
        <v>0.7857142857142857</v>
      </c>
      <c r="AM96" s="149">
        <v>34</v>
      </c>
      <c r="AN96" s="150">
        <v>0.76470588235294112</v>
      </c>
      <c r="AO96" s="149">
        <v>37</v>
      </c>
      <c r="AP96" s="150">
        <v>0.70270270270270274</v>
      </c>
      <c r="AQ96" s="149">
        <v>36</v>
      </c>
      <c r="AR96" s="150">
        <v>0.72222222222222221</v>
      </c>
      <c r="AS96" s="149">
        <v>33</v>
      </c>
      <c r="AT96" s="150">
        <v>0.69696969696969702</v>
      </c>
      <c r="AU96" s="149">
        <v>32</v>
      </c>
      <c r="AV96" s="150">
        <v>0.69</v>
      </c>
      <c r="AW96" s="149">
        <v>32</v>
      </c>
      <c r="AX96" s="150">
        <v>0.6875</v>
      </c>
      <c r="AY96" s="149">
        <v>30</v>
      </c>
      <c r="AZ96" s="150">
        <v>0.7</v>
      </c>
      <c r="BA96" s="149">
        <v>29</v>
      </c>
      <c r="BB96" s="150">
        <v>0.72413793103448276</v>
      </c>
      <c r="BC96" s="149">
        <v>29</v>
      </c>
      <c r="BD96" s="150">
        <v>0.72413793103448276</v>
      </c>
      <c r="BE96" s="149">
        <v>28</v>
      </c>
      <c r="BF96" s="150">
        <v>0.7142857142857143</v>
      </c>
      <c r="BG96" s="149">
        <v>24</v>
      </c>
      <c r="BH96" s="150">
        <v>0.70833333333333337</v>
      </c>
    </row>
    <row r="97" spans="3:60" ht="45" hidden="1" customHeight="1" thickBot="1">
      <c r="C97" s="184">
        <v>87</v>
      </c>
      <c r="D97" s="147" t="s">
        <v>126</v>
      </c>
      <c r="E97" s="149">
        <v>32</v>
      </c>
      <c r="F97" s="150">
        <v>0.59</v>
      </c>
      <c r="G97" s="149">
        <v>35</v>
      </c>
      <c r="H97" s="150">
        <v>0.6</v>
      </c>
      <c r="I97" s="149">
        <v>34</v>
      </c>
      <c r="J97" s="150">
        <v>0.62</v>
      </c>
      <c r="K97" s="149">
        <v>37</v>
      </c>
      <c r="L97" s="150">
        <v>0.62</v>
      </c>
      <c r="M97" s="149">
        <v>38</v>
      </c>
      <c r="N97" s="150">
        <v>0.63157894736842102</v>
      </c>
      <c r="O97" s="149">
        <v>38</v>
      </c>
      <c r="P97" s="150">
        <v>0.63</v>
      </c>
      <c r="Q97" s="149">
        <v>38</v>
      </c>
      <c r="R97" s="150">
        <v>0.63</v>
      </c>
      <c r="S97" s="149">
        <v>38</v>
      </c>
      <c r="T97" s="150">
        <v>0.66</v>
      </c>
      <c r="U97" s="149">
        <v>41</v>
      </c>
      <c r="V97" s="150">
        <v>0.61</v>
      </c>
      <c r="W97" s="149">
        <v>36</v>
      </c>
      <c r="X97" s="150">
        <v>0.66666666666666663</v>
      </c>
      <c r="Y97" s="149">
        <v>30</v>
      </c>
      <c r="Z97" s="150">
        <v>0.66666666666666663</v>
      </c>
      <c r="AA97" s="149">
        <v>34</v>
      </c>
      <c r="AB97" s="150">
        <v>0.70588235294117652</v>
      </c>
      <c r="AC97" s="149">
        <v>40</v>
      </c>
      <c r="AD97" s="150">
        <v>0.72499999999999998</v>
      </c>
      <c r="AE97" s="149">
        <v>30</v>
      </c>
      <c r="AF97" s="150">
        <v>0.66666666666666663</v>
      </c>
      <c r="AG97" s="149">
        <v>39</v>
      </c>
      <c r="AH97" s="150">
        <v>0.66666666666666663</v>
      </c>
      <c r="AI97" s="149">
        <v>38</v>
      </c>
      <c r="AJ97" s="150">
        <v>0.68421052631578949</v>
      </c>
      <c r="AK97" s="149">
        <v>39</v>
      </c>
      <c r="AL97" s="150">
        <v>0.66666666666666663</v>
      </c>
      <c r="AM97" s="149">
        <v>35</v>
      </c>
      <c r="AN97" s="150">
        <v>0.7142857142857143</v>
      </c>
      <c r="AO97" s="149">
        <v>47</v>
      </c>
      <c r="AP97" s="150">
        <v>0.72340425531914898</v>
      </c>
      <c r="AQ97" s="149">
        <v>50</v>
      </c>
      <c r="AR97" s="150">
        <v>0.72</v>
      </c>
      <c r="AS97" s="149">
        <v>50</v>
      </c>
      <c r="AT97" s="150">
        <v>0.74</v>
      </c>
      <c r="AU97" s="149">
        <v>58</v>
      </c>
      <c r="AV97" s="150">
        <v>0.71</v>
      </c>
      <c r="AW97" s="149">
        <v>62</v>
      </c>
      <c r="AX97" s="150">
        <v>0.85483870967741937</v>
      </c>
      <c r="AY97" s="149">
        <v>65</v>
      </c>
      <c r="AZ97" s="150">
        <v>0.66153846153846152</v>
      </c>
      <c r="BA97" s="149">
        <v>72</v>
      </c>
      <c r="BB97" s="150">
        <v>0.70833333333333337</v>
      </c>
      <c r="BC97" s="149">
        <v>81</v>
      </c>
      <c r="BD97" s="150">
        <v>0.72839506172839508</v>
      </c>
      <c r="BE97" s="149">
        <v>82</v>
      </c>
      <c r="BF97" s="150">
        <v>0.73170731707317072</v>
      </c>
      <c r="BG97" s="149">
        <v>71</v>
      </c>
      <c r="BH97" s="150">
        <v>0.70422535211267601</v>
      </c>
    </row>
    <row r="98" spans="3:60" ht="45" hidden="1" customHeight="1" thickBot="1">
      <c r="C98" s="184">
        <v>88</v>
      </c>
      <c r="D98" s="147" t="s">
        <v>130</v>
      </c>
      <c r="E98" s="149">
        <v>8</v>
      </c>
      <c r="F98" s="150">
        <v>0.5</v>
      </c>
      <c r="G98" s="149">
        <v>9</v>
      </c>
      <c r="H98" s="150">
        <v>0.78</v>
      </c>
      <c r="I98" s="149">
        <v>11</v>
      </c>
      <c r="J98" s="150">
        <v>0.55000000000000004</v>
      </c>
      <c r="K98" s="149">
        <v>13</v>
      </c>
      <c r="L98" s="150">
        <v>0.62</v>
      </c>
      <c r="M98" s="149">
        <v>15</v>
      </c>
      <c r="N98" s="150">
        <v>0.6</v>
      </c>
      <c r="O98" s="149">
        <v>15</v>
      </c>
      <c r="P98" s="150">
        <v>0.6</v>
      </c>
      <c r="Q98" s="149">
        <v>20</v>
      </c>
      <c r="R98" s="150">
        <v>0.7</v>
      </c>
      <c r="S98" s="149">
        <v>20</v>
      </c>
      <c r="T98" s="150">
        <v>0.7</v>
      </c>
      <c r="U98" s="149">
        <v>21</v>
      </c>
      <c r="V98" s="150">
        <v>0.71</v>
      </c>
      <c r="W98" s="149">
        <v>19</v>
      </c>
      <c r="X98" s="150">
        <v>0.63157894736842102</v>
      </c>
      <c r="Y98" s="149">
        <v>20</v>
      </c>
      <c r="Z98" s="150">
        <v>0.7</v>
      </c>
      <c r="AA98" s="149">
        <v>24</v>
      </c>
      <c r="AB98" s="150">
        <v>0.70833333333333337</v>
      </c>
      <c r="AC98" s="149">
        <v>23</v>
      </c>
      <c r="AD98" s="150">
        <v>0.73913043478260865</v>
      </c>
      <c r="AE98" s="149">
        <v>25</v>
      </c>
      <c r="AF98" s="150">
        <v>0.72</v>
      </c>
      <c r="AG98" s="149">
        <v>27</v>
      </c>
      <c r="AH98" s="150">
        <v>0.7407407407407407</v>
      </c>
      <c r="AI98" s="149">
        <v>26</v>
      </c>
      <c r="AJ98" s="150">
        <v>0.73076923076923073</v>
      </c>
      <c r="AK98" s="149">
        <v>25</v>
      </c>
      <c r="AL98" s="150">
        <v>0.72</v>
      </c>
      <c r="AM98" s="149">
        <v>21</v>
      </c>
      <c r="AN98" s="150">
        <v>0.66666666666666663</v>
      </c>
      <c r="AO98" s="149">
        <v>25</v>
      </c>
      <c r="AP98" s="150">
        <v>0.72</v>
      </c>
      <c r="AQ98" s="149">
        <v>24</v>
      </c>
      <c r="AR98" s="150">
        <v>0.70833333333333337</v>
      </c>
      <c r="AS98" s="149">
        <v>25</v>
      </c>
      <c r="AT98" s="150">
        <v>0.72</v>
      </c>
      <c r="AU98" s="149">
        <v>23</v>
      </c>
      <c r="AV98" s="150">
        <v>0.74</v>
      </c>
      <c r="AW98" s="149">
        <v>24</v>
      </c>
      <c r="AX98" s="150">
        <v>0.625</v>
      </c>
      <c r="AY98" s="149">
        <v>24</v>
      </c>
      <c r="AZ98" s="150">
        <v>0.70833333333333337</v>
      </c>
      <c r="BA98" s="149">
        <v>26</v>
      </c>
      <c r="BB98" s="150">
        <v>0.69230769230769229</v>
      </c>
      <c r="BC98" s="149">
        <v>27</v>
      </c>
      <c r="BD98" s="150">
        <v>0.70370370370370372</v>
      </c>
      <c r="BE98" s="149">
        <v>27</v>
      </c>
      <c r="BF98" s="150">
        <v>0.7407407407407407</v>
      </c>
      <c r="BG98" s="149">
        <v>27</v>
      </c>
      <c r="BH98" s="150">
        <v>0.70370370370370372</v>
      </c>
    </row>
    <row r="99" spans="3:60" ht="45" hidden="1" customHeight="1" thickBot="1">
      <c r="C99" s="184">
        <v>89</v>
      </c>
      <c r="D99" s="147" t="s">
        <v>78</v>
      </c>
      <c r="E99" s="149" t="s">
        <v>5</v>
      </c>
      <c r="F99" s="150" t="s">
        <v>5</v>
      </c>
      <c r="G99" s="149" t="s">
        <v>5</v>
      </c>
      <c r="H99" s="150" t="s">
        <v>5</v>
      </c>
      <c r="I99" s="149" t="s">
        <v>5</v>
      </c>
      <c r="J99" s="150" t="s">
        <v>5</v>
      </c>
      <c r="K99" s="149" t="s">
        <v>5</v>
      </c>
      <c r="L99" s="150" t="s">
        <v>5</v>
      </c>
      <c r="M99" s="149" t="s">
        <v>5</v>
      </c>
      <c r="N99" s="150" t="s">
        <v>5</v>
      </c>
      <c r="O99" s="149" t="s">
        <v>5</v>
      </c>
      <c r="P99" s="150" t="s">
        <v>5</v>
      </c>
      <c r="Q99" s="149" t="s">
        <v>5</v>
      </c>
      <c r="R99" s="150" t="s">
        <v>5</v>
      </c>
      <c r="S99" s="149" t="s">
        <v>5</v>
      </c>
      <c r="T99" s="150" t="s">
        <v>5</v>
      </c>
      <c r="U99" s="149" t="s">
        <v>5</v>
      </c>
      <c r="V99" s="150" t="s">
        <v>5</v>
      </c>
      <c r="W99" s="149" t="s">
        <v>5</v>
      </c>
      <c r="X99" s="150" t="s">
        <v>5</v>
      </c>
      <c r="Y99" s="149" t="s">
        <v>5</v>
      </c>
      <c r="Z99" s="150" t="s">
        <v>5</v>
      </c>
      <c r="AA99" s="149" t="s">
        <v>5</v>
      </c>
      <c r="AB99" s="150" t="s">
        <v>5</v>
      </c>
      <c r="AC99" s="149" t="s">
        <v>5</v>
      </c>
      <c r="AD99" s="150" t="s">
        <v>5</v>
      </c>
      <c r="AE99" s="149" t="s">
        <v>5</v>
      </c>
      <c r="AF99" s="150" t="s">
        <v>5</v>
      </c>
      <c r="AG99" s="149" t="s">
        <v>5</v>
      </c>
      <c r="AH99" s="150" t="s">
        <v>5</v>
      </c>
      <c r="AI99" s="149" t="s">
        <v>5</v>
      </c>
      <c r="AJ99" s="150" t="s">
        <v>5</v>
      </c>
      <c r="AK99" s="149" t="s">
        <v>5</v>
      </c>
      <c r="AL99" s="150" t="s">
        <v>5</v>
      </c>
      <c r="AM99" s="149" t="s">
        <v>5</v>
      </c>
      <c r="AN99" s="150" t="s">
        <v>5</v>
      </c>
      <c r="AO99" s="149">
        <v>5</v>
      </c>
      <c r="AP99" s="150">
        <v>1</v>
      </c>
      <c r="AQ99" s="149">
        <v>7</v>
      </c>
      <c r="AR99" s="150">
        <v>1</v>
      </c>
      <c r="AS99" s="149">
        <v>11</v>
      </c>
      <c r="AT99" s="150">
        <v>0.81818181818181823</v>
      </c>
      <c r="AU99" s="149">
        <v>8</v>
      </c>
      <c r="AV99" s="150">
        <v>0.88</v>
      </c>
      <c r="AW99" s="149">
        <v>9</v>
      </c>
      <c r="AX99" s="150">
        <v>0.88888888888888884</v>
      </c>
      <c r="AY99" s="149">
        <v>13</v>
      </c>
      <c r="AZ99" s="150">
        <v>0.76923076923076927</v>
      </c>
      <c r="BA99" s="149">
        <v>17</v>
      </c>
      <c r="BB99" s="150">
        <v>0.70588235294117652</v>
      </c>
      <c r="BC99" s="149">
        <v>15</v>
      </c>
      <c r="BD99" s="150">
        <v>0.66666666666666663</v>
      </c>
      <c r="BE99" s="149">
        <v>16</v>
      </c>
      <c r="BF99" s="150">
        <v>0.6875</v>
      </c>
      <c r="BG99" s="149">
        <v>13</v>
      </c>
      <c r="BH99" s="150">
        <v>0.69230769230769229</v>
      </c>
    </row>
    <row r="100" spans="3:60" ht="45" hidden="1" customHeight="1" thickBot="1">
      <c r="C100" s="184">
        <v>90</v>
      </c>
      <c r="D100" s="147" t="s">
        <v>135</v>
      </c>
      <c r="E100" s="149">
        <v>40</v>
      </c>
      <c r="F100" s="150">
        <v>0.6</v>
      </c>
      <c r="G100" s="149">
        <v>38</v>
      </c>
      <c r="H100" s="150">
        <v>0.57999999999999996</v>
      </c>
      <c r="I100" s="149">
        <v>38</v>
      </c>
      <c r="J100" s="150">
        <v>0.57999999999999996</v>
      </c>
      <c r="K100" s="149">
        <v>37</v>
      </c>
      <c r="L100" s="150">
        <v>0.56999999999999995</v>
      </c>
      <c r="M100" s="149">
        <v>37</v>
      </c>
      <c r="N100" s="150">
        <v>0.56756756756756754</v>
      </c>
      <c r="O100" s="149">
        <v>39</v>
      </c>
      <c r="P100" s="150">
        <v>0.59</v>
      </c>
      <c r="Q100" s="149">
        <v>34</v>
      </c>
      <c r="R100" s="150">
        <v>0.59</v>
      </c>
      <c r="S100" s="149">
        <v>31</v>
      </c>
      <c r="T100" s="150">
        <v>0.57999999999999996</v>
      </c>
      <c r="U100" s="149">
        <v>29</v>
      </c>
      <c r="V100" s="150">
        <v>0.55000000000000004</v>
      </c>
      <c r="W100" s="149">
        <v>31</v>
      </c>
      <c r="X100" s="150">
        <v>0.58064516129032262</v>
      </c>
      <c r="Y100" s="149">
        <v>31</v>
      </c>
      <c r="Z100" s="150">
        <v>0.58064516129032262</v>
      </c>
      <c r="AA100" s="149">
        <v>30</v>
      </c>
      <c r="AB100" s="150">
        <v>0.6</v>
      </c>
      <c r="AC100" s="149">
        <v>28</v>
      </c>
      <c r="AD100" s="150">
        <v>0.5714285714285714</v>
      </c>
      <c r="AE100" s="149">
        <v>27</v>
      </c>
      <c r="AF100" s="150">
        <v>0.59259259259259256</v>
      </c>
      <c r="AG100" s="149">
        <v>27</v>
      </c>
      <c r="AH100" s="150">
        <v>0.62962962962962965</v>
      </c>
      <c r="AI100" s="149">
        <v>26</v>
      </c>
      <c r="AJ100" s="150">
        <v>0.57692307692307687</v>
      </c>
      <c r="AK100" s="149">
        <v>26</v>
      </c>
      <c r="AL100" s="150">
        <v>0.57692307692307687</v>
      </c>
      <c r="AM100" s="149">
        <v>26</v>
      </c>
      <c r="AN100" s="150">
        <v>0.65384615384615385</v>
      </c>
      <c r="AO100" s="149">
        <v>28</v>
      </c>
      <c r="AP100" s="150">
        <v>0.6785714285714286</v>
      </c>
      <c r="AQ100" s="149">
        <v>29</v>
      </c>
      <c r="AR100" s="150">
        <v>0.68965517241379315</v>
      </c>
      <c r="AS100" s="149">
        <v>29</v>
      </c>
      <c r="AT100" s="150">
        <v>0.68965517241379315</v>
      </c>
      <c r="AU100" s="149">
        <v>28</v>
      </c>
      <c r="AV100" s="150">
        <v>0.68</v>
      </c>
      <c r="AW100" s="149">
        <v>28</v>
      </c>
      <c r="AX100" s="150">
        <v>0.6785714285714286</v>
      </c>
      <c r="AY100" s="149">
        <v>29</v>
      </c>
      <c r="AZ100" s="150">
        <v>0.68965517241379315</v>
      </c>
      <c r="BA100" s="149">
        <v>31</v>
      </c>
      <c r="BB100" s="150">
        <v>0.74193548387096775</v>
      </c>
      <c r="BC100" s="149">
        <v>33</v>
      </c>
      <c r="BD100" s="150">
        <v>0.75757575757575757</v>
      </c>
      <c r="BE100" s="149">
        <v>30</v>
      </c>
      <c r="BF100" s="150">
        <v>0.7</v>
      </c>
      <c r="BG100" s="149">
        <v>29</v>
      </c>
      <c r="BH100" s="150">
        <v>0.68965517241379315</v>
      </c>
    </row>
    <row r="101" spans="3:60" ht="45" hidden="1" customHeight="1" thickBot="1">
      <c r="C101" s="184">
        <v>91</v>
      </c>
      <c r="D101" s="147" t="s">
        <v>131</v>
      </c>
      <c r="E101" s="149">
        <v>34</v>
      </c>
      <c r="F101" s="150">
        <v>0.74</v>
      </c>
      <c r="G101" s="149">
        <v>33</v>
      </c>
      <c r="H101" s="150">
        <v>0.73</v>
      </c>
      <c r="I101" s="149">
        <v>33</v>
      </c>
      <c r="J101" s="150">
        <v>0.76</v>
      </c>
      <c r="K101" s="149">
        <v>33</v>
      </c>
      <c r="L101" s="150">
        <v>0.73</v>
      </c>
      <c r="M101" s="149">
        <v>33</v>
      </c>
      <c r="N101" s="150">
        <v>0.72727272727272729</v>
      </c>
      <c r="O101" s="149">
        <v>32</v>
      </c>
      <c r="P101" s="150">
        <v>0.75</v>
      </c>
      <c r="Q101" s="149">
        <v>32</v>
      </c>
      <c r="R101" s="150">
        <v>0.75</v>
      </c>
      <c r="S101" s="149">
        <v>33</v>
      </c>
      <c r="T101" s="150">
        <v>0.76</v>
      </c>
      <c r="U101" s="149">
        <v>33</v>
      </c>
      <c r="V101" s="150">
        <v>0.76</v>
      </c>
      <c r="W101" s="149">
        <v>32</v>
      </c>
      <c r="X101" s="150">
        <v>0.75</v>
      </c>
      <c r="Y101" s="149">
        <v>31</v>
      </c>
      <c r="Z101" s="150">
        <v>0.77419354838709675</v>
      </c>
      <c r="AA101" s="149">
        <v>31</v>
      </c>
      <c r="AB101" s="150">
        <v>0.74193548387096775</v>
      </c>
      <c r="AC101" s="149">
        <v>31</v>
      </c>
      <c r="AD101" s="150">
        <v>0.74193548387096775</v>
      </c>
      <c r="AE101" s="149">
        <v>33</v>
      </c>
      <c r="AF101" s="150">
        <v>0.75757575757575757</v>
      </c>
      <c r="AG101" s="149">
        <v>33</v>
      </c>
      <c r="AH101" s="150">
        <v>0.75757575757575757</v>
      </c>
      <c r="AI101" s="149">
        <v>34</v>
      </c>
      <c r="AJ101" s="150">
        <v>0.76470588235294112</v>
      </c>
      <c r="AK101" s="149">
        <v>34</v>
      </c>
      <c r="AL101" s="150">
        <v>0.76470588235294112</v>
      </c>
      <c r="AM101" s="149">
        <v>28</v>
      </c>
      <c r="AN101" s="150">
        <v>0.7142857142857143</v>
      </c>
      <c r="AO101" s="149">
        <v>33</v>
      </c>
      <c r="AP101" s="150">
        <v>0.69696969696969702</v>
      </c>
      <c r="AQ101" s="149">
        <v>33</v>
      </c>
      <c r="AR101" s="150">
        <v>0.69696969696969702</v>
      </c>
      <c r="AS101" s="149">
        <v>33</v>
      </c>
      <c r="AT101" s="150">
        <v>0.69696969696969702</v>
      </c>
      <c r="AU101" s="149">
        <v>34</v>
      </c>
      <c r="AV101" s="150">
        <v>0.71</v>
      </c>
      <c r="AW101" s="149">
        <v>34</v>
      </c>
      <c r="AX101" s="150">
        <v>0.70588235294117652</v>
      </c>
      <c r="AY101" s="149">
        <v>33</v>
      </c>
      <c r="AZ101" s="150">
        <v>0.66666666666666663</v>
      </c>
      <c r="BA101" s="149">
        <v>34</v>
      </c>
      <c r="BB101" s="150">
        <v>0.67647058823529416</v>
      </c>
      <c r="BC101" s="149">
        <v>33</v>
      </c>
      <c r="BD101" s="150">
        <v>0.66666666666666663</v>
      </c>
      <c r="BE101" s="149">
        <v>35</v>
      </c>
      <c r="BF101" s="150">
        <v>0.68571428571428572</v>
      </c>
      <c r="BG101" s="149">
        <v>35</v>
      </c>
      <c r="BH101" s="150">
        <v>0.68571428571428572</v>
      </c>
    </row>
    <row r="102" spans="3:60" ht="45" hidden="1" customHeight="1" thickBot="1">
      <c r="C102" s="184">
        <v>92</v>
      </c>
      <c r="D102" s="147" t="s">
        <v>112</v>
      </c>
      <c r="E102" s="149">
        <v>17</v>
      </c>
      <c r="F102" s="150">
        <v>0.53</v>
      </c>
      <c r="G102" s="149">
        <v>16</v>
      </c>
      <c r="H102" s="150">
        <v>0.56000000000000005</v>
      </c>
      <c r="I102" s="149">
        <v>15</v>
      </c>
      <c r="J102" s="150">
        <v>0.6</v>
      </c>
      <c r="K102" s="149">
        <v>17</v>
      </c>
      <c r="L102" s="150">
        <v>0.65</v>
      </c>
      <c r="M102" s="149">
        <v>18</v>
      </c>
      <c r="N102" s="150">
        <v>0.66666666666666663</v>
      </c>
      <c r="O102" s="149">
        <v>16</v>
      </c>
      <c r="P102" s="150">
        <v>0.69</v>
      </c>
      <c r="Q102" s="149">
        <v>17</v>
      </c>
      <c r="R102" s="150">
        <v>0.71</v>
      </c>
      <c r="S102" s="149">
        <v>20</v>
      </c>
      <c r="T102" s="150">
        <v>0.75</v>
      </c>
      <c r="U102" s="149">
        <v>22</v>
      </c>
      <c r="V102" s="150">
        <v>0.68</v>
      </c>
      <c r="W102" s="149">
        <v>17</v>
      </c>
      <c r="X102" s="150">
        <v>0.70588235294117652</v>
      </c>
      <c r="Y102" s="149">
        <v>17</v>
      </c>
      <c r="Z102" s="150">
        <v>0.6470588235294118</v>
      </c>
      <c r="AA102" s="149">
        <v>22</v>
      </c>
      <c r="AB102" s="150">
        <v>0.63636363636363635</v>
      </c>
      <c r="AC102" s="149">
        <v>20</v>
      </c>
      <c r="AD102" s="150">
        <v>0.7</v>
      </c>
      <c r="AE102" s="149">
        <v>20</v>
      </c>
      <c r="AF102" s="150">
        <v>0.7</v>
      </c>
      <c r="AG102" s="149">
        <v>19</v>
      </c>
      <c r="AH102" s="150">
        <v>0.68421052631578949</v>
      </c>
      <c r="AI102" s="149">
        <v>20</v>
      </c>
      <c r="AJ102" s="150">
        <v>0.7</v>
      </c>
      <c r="AK102" s="149">
        <v>21</v>
      </c>
      <c r="AL102" s="150">
        <v>0.7142857142857143</v>
      </c>
      <c r="AM102" s="149">
        <v>19</v>
      </c>
      <c r="AN102" s="150">
        <v>0.68421052631578949</v>
      </c>
      <c r="AO102" s="149">
        <v>20</v>
      </c>
      <c r="AP102" s="150">
        <v>0.75</v>
      </c>
      <c r="AQ102" s="149">
        <v>22</v>
      </c>
      <c r="AR102" s="150">
        <v>0.77272727272727271</v>
      </c>
      <c r="AS102" s="149">
        <v>21</v>
      </c>
      <c r="AT102" s="150">
        <v>0.76190476190476186</v>
      </c>
      <c r="AU102" s="149">
        <v>23</v>
      </c>
      <c r="AV102" s="150">
        <v>0.78</v>
      </c>
      <c r="AW102" s="149">
        <v>20</v>
      </c>
      <c r="AX102" s="150">
        <v>0.65</v>
      </c>
      <c r="AY102" s="149">
        <v>24</v>
      </c>
      <c r="AZ102" s="150">
        <v>0.79166666666666663</v>
      </c>
      <c r="BA102" s="149">
        <v>20</v>
      </c>
      <c r="BB102" s="150">
        <v>0.75</v>
      </c>
      <c r="BC102" s="149">
        <v>20</v>
      </c>
      <c r="BD102" s="150">
        <v>0.7</v>
      </c>
      <c r="BE102" s="149">
        <v>21</v>
      </c>
      <c r="BF102" s="150">
        <v>0.7142857142857143</v>
      </c>
      <c r="BG102" s="149">
        <v>19</v>
      </c>
      <c r="BH102" s="150">
        <v>0.68421052631578949</v>
      </c>
    </row>
    <row r="103" spans="3:60" ht="45" hidden="1" customHeight="1" thickBot="1">
      <c r="C103" s="184">
        <v>93</v>
      </c>
      <c r="D103" s="147" t="s">
        <v>115</v>
      </c>
      <c r="E103" s="149">
        <v>10</v>
      </c>
      <c r="F103" s="150">
        <v>0.4</v>
      </c>
      <c r="G103" s="149">
        <v>10</v>
      </c>
      <c r="H103" s="150">
        <v>0.4</v>
      </c>
      <c r="I103" s="149">
        <v>12</v>
      </c>
      <c r="J103" s="150">
        <v>0.57999999999999996</v>
      </c>
      <c r="K103" s="149">
        <v>16</v>
      </c>
      <c r="L103" s="150">
        <v>0.75</v>
      </c>
      <c r="M103" s="149">
        <v>21</v>
      </c>
      <c r="N103" s="150">
        <v>0.80952380952380953</v>
      </c>
      <c r="O103" s="149">
        <v>22</v>
      </c>
      <c r="P103" s="150">
        <v>0.77</v>
      </c>
      <c r="Q103" s="149">
        <v>24</v>
      </c>
      <c r="R103" s="150">
        <v>0.75</v>
      </c>
      <c r="S103" s="149">
        <v>31</v>
      </c>
      <c r="T103" s="150">
        <v>0.77</v>
      </c>
      <c r="U103" s="149">
        <v>30</v>
      </c>
      <c r="V103" s="150">
        <v>0.77</v>
      </c>
      <c r="W103" s="149">
        <v>33</v>
      </c>
      <c r="X103" s="150">
        <v>0.78787878787878785</v>
      </c>
      <c r="Y103" s="149">
        <v>35</v>
      </c>
      <c r="Z103" s="150">
        <v>0.8</v>
      </c>
      <c r="AA103" s="149">
        <v>34</v>
      </c>
      <c r="AB103" s="150">
        <v>0.79411764705882348</v>
      </c>
      <c r="AC103" s="149">
        <v>35</v>
      </c>
      <c r="AD103" s="150">
        <v>0.8</v>
      </c>
      <c r="AE103" s="149">
        <v>36</v>
      </c>
      <c r="AF103" s="150">
        <v>0.77777777777777779</v>
      </c>
      <c r="AG103" s="149">
        <v>38</v>
      </c>
      <c r="AH103" s="150">
        <v>0.76315789473684215</v>
      </c>
      <c r="AI103" s="149">
        <v>41</v>
      </c>
      <c r="AJ103" s="150">
        <v>0.76</v>
      </c>
      <c r="AK103" s="149">
        <v>41</v>
      </c>
      <c r="AL103" s="150">
        <v>0.75609756097560976</v>
      </c>
      <c r="AM103" s="149">
        <v>41</v>
      </c>
      <c r="AN103" s="150">
        <v>0.78048780487804881</v>
      </c>
      <c r="AO103" s="149">
        <v>39</v>
      </c>
      <c r="AP103" s="150">
        <v>0.76923076923076927</v>
      </c>
      <c r="AQ103" s="149">
        <v>38</v>
      </c>
      <c r="AR103" s="150">
        <v>0.76315789473684215</v>
      </c>
      <c r="AS103" s="149">
        <v>38</v>
      </c>
      <c r="AT103" s="150">
        <v>0.76315789473684215</v>
      </c>
      <c r="AU103" s="149">
        <v>39</v>
      </c>
      <c r="AV103" s="150">
        <v>0.77</v>
      </c>
      <c r="AW103" s="149">
        <v>41</v>
      </c>
      <c r="AX103" s="150">
        <v>0.70731707317073167</v>
      </c>
      <c r="AY103" s="149">
        <v>42</v>
      </c>
      <c r="AZ103" s="150">
        <v>0.73809523809523814</v>
      </c>
      <c r="BA103" s="149">
        <v>43</v>
      </c>
      <c r="BB103" s="150">
        <v>0.72093023255813948</v>
      </c>
      <c r="BC103" s="149">
        <v>43</v>
      </c>
      <c r="BD103" s="150">
        <v>0.67441860465116277</v>
      </c>
      <c r="BE103" s="149">
        <v>43</v>
      </c>
      <c r="BF103" s="150">
        <v>0.67441860465116277</v>
      </c>
      <c r="BG103" s="149">
        <v>44</v>
      </c>
      <c r="BH103" s="150">
        <v>0.68181818181818177</v>
      </c>
    </row>
    <row r="104" spans="3:60" ht="45" hidden="1" customHeight="1" thickBot="1">
      <c r="C104" s="184">
        <v>94</v>
      </c>
      <c r="D104" s="147" t="s">
        <v>156</v>
      </c>
      <c r="E104" s="149">
        <v>282</v>
      </c>
      <c r="F104" s="150">
        <v>0.76</v>
      </c>
      <c r="G104" s="149">
        <v>293</v>
      </c>
      <c r="H104" s="150">
        <v>0.78</v>
      </c>
      <c r="I104" s="149">
        <v>284</v>
      </c>
      <c r="J104" s="150">
        <v>0.77</v>
      </c>
      <c r="K104" s="149">
        <v>300</v>
      </c>
      <c r="L104" s="150">
        <v>0.79</v>
      </c>
      <c r="M104" s="149">
        <v>296</v>
      </c>
      <c r="N104" s="150">
        <v>0.79729729729729726</v>
      </c>
      <c r="O104" s="149">
        <v>296</v>
      </c>
      <c r="P104" s="150">
        <v>0.81</v>
      </c>
      <c r="Q104" s="149">
        <v>294</v>
      </c>
      <c r="R104" s="150">
        <v>0.82</v>
      </c>
      <c r="S104" s="149">
        <v>297</v>
      </c>
      <c r="T104" s="150">
        <v>0.81</v>
      </c>
      <c r="U104" s="149">
        <v>297</v>
      </c>
      <c r="V104" s="150">
        <v>0.81</v>
      </c>
      <c r="W104" s="149">
        <v>301</v>
      </c>
      <c r="X104" s="150">
        <v>0.81063122923588038</v>
      </c>
      <c r="Y104" s="149">
        <v>298</v>
      </c>
      <c r="Z104" s="150">
        <v>0.80536912751677847</v>
      </c>
      <c r="AA104" s="149">
        <v>296</v>
      </c>
      <c r="AB104" s="150">
        <v>0.80067567567567566</v>
      </c>
      <c r="AC104" s="149">
        <v>283</v>
      </c>
      <c r="AD104" s="150">
        <v>0.79858657243816256</v>
      </c>
      <c r="AE104" s="149">
        <v>272</v>
      </c>
      <c r="AF104" s="150">
        <v>0.80147058823529416</v>
      </c>
      <c r="AG104" s="149">
        <v>283</v>
      </c>
      <c r="AH104" s="150">
        <v>0.80212014134275622</v>
      </c>
      <c r="AI104" s="149">
        <v>304</v>
      </c>
      <c r="AJ104" s="150">
        <v>0.82</v>
      </c>
      <c r="AK104" s="149">
        <v>380</v>
      </c>
      <c r="AL104" s="150">
        <v>0.76578947368421058</v>
      </c>
      <c r="AM104" s="149">
        <v>326</v>
      </c>
      <c r="AN104" s="150">
        <v>0.81595092024539873</v>
      </c>
      <c r="AO104" s="149">
        <v>374</v>
      </c>
      <c r="AP104" s="150">
        <v>0.68181818181818177</v>
      </c>
      <c r="AQ104" s="149">
        <v>274</v>
      </c>
      <c r="AR104" s="150">
        <v>0.59124087591240881</v>
      </c>
      <c r="AS104" s="149">
        <v>287</v>
      </c>
      <c r="AT104" s="150">
        <v>0.66202090592334495</v>
      </c>
      <c r="AU104" s="149">
        <v>271</v>
      </c>
      <c r="AV104" s="150">
        <v>0.6</v>
      </c>
      <c r="AW104" s="149">
        <v>301</v>
      </c>
      <c r="AX104" s="150">
        <v>0.67774086378737541</v>
      </c>
      <c r="AY104" s="149">
        <v>263</v>
      </c>
      <c r="AZ104" s="150">
        <v>0.64258555133079853</v>
      </c>
      <c r="BA104" s="149">
        <v>295</v>
      </c>
      <c r="BB104" s="150">
        <v>0.66101694915254239</v>
      </c>
      <c r="BC104" s="149">
        <v>255</v>
      </c>
      <c r="BD104" s="150">
        <v>0.75294117647058822</v>
      </c>
      <c r="BE104" s="149">
        <v>302</v>
      </c>
      <c r="BF104" s="150">
        <v>0.67880794701986757</v>
      </c>
      <c r="BG104" s="149">
        <v>309</v>
      </c>
      <c r="BH104" s="150">
        <v>0.66990291262135926</v>
      </c>
    </row>
    <row r="105" spans="3:60" ht="45" hidden="1" customHeight="1" thickBot="1">
      <c r="C105" s="184">
        <v>95</v>
      </c>
      <c r="D105" s="147" t="s">
        <v>141</v>
      </c>
      <c r="E105" s="149" t="s">
        <v>5</v>
      </c>
      <c r="F105" s="150" t="s">
        <v>5</v>
      </c>
      <c r="G105" s="149" t="s">
        <v>5</v>
      </c>
      <c r="H105" s="150" t="s">
        <v>5</v>
      </c>
      <c r="I105" s="149" t="s">
        <v>5</v>
      </c>
      <c r="J105" s="150" t="s">
        <v>5</v>
      </c>
      <c r="K105" s="149" t="s">
        <v>5</v>
      </c>
      <c r="L105" s="150" t="s">
        <v>5</v>
      </c>
      <c r="M105" s="149" t="s">
        <v>5</v>
      </c>
      <c r="N105" s="150" t="s">
        <v>5</v>
      </c>
      <c r="O105" s="149" t="s">
        <v>5</v>
      </c>
      <c r="P105" s="150" t="s">
        <v>5</v>
      </c>
      <c r="Q105" s="149" t="s">
        <v>5</v>
      </c>
      <c r="R105" s="150" t="s">
        <v>5</v>
      </c>
      <c r="S105" s="149">
        <v>0</v>
      </c>
      <c r="T105" s="150">
        <v>0</v>
      </c>
      <c r="U105" s="149">
        <v>3</v>
      </c>
      <c r="V105" s="150">
        <v>0.67</v>
      </c>
      <c r="W105" s="149">
        <v>3</v>
      </c>
      <c r="X105" s="150">
        <v>0.66666666666666663</v>
      </c>
      <c r="Y105" s="149">
        <v>4</v>
      </c>
      <c r="Z105" s="150">
        <v>0.75</v>
      </c>
      <c r="AA105" s="149">
        <v>5</v>
      </c>
      <c r="AB105" s="150">
        <v>0.8</v>
      </c>
      <c r="AC105" s="149">
        <v>7</v>
      </c>
      <c r="AD105" s="150">
        <v>0.7142857142857143</v>
      </c>
      <c r="AE105" s="149">
        <v>8</v>
      </c>
      <c r="AF105" s="150">
        <v>0.625</v>
      </c>
      <c r="AG105" s="149">
        <v>8</v>
      </c>
      <c r="AH105" s="150">
        <v>0.625</v>
      </c>
      <c r="AI105" s="149">
        <v>10</v>
      </c>
      <c r="AJ105" s="150">
        <v>0.7</v>
      </c>
      <c r="AK105" s="149">
        <v>10</v>
      </c>
      <c r="AL105" s="150">
        <v>0.7</v>
      </c>
      <c r="AM105" s="149">
        <v>10</v>
      </c>
      <c r="AN105" s="150">
        <v>0.7</v>
      </c>
      <c r="AO105" s="149">
        <v>8</v>
      </c>
      <c r="AP105" s="150">
        <v>0.625</v>
      </c>
      <c r="AQ105" s="149">
        <v>9</v>
      </c>
      <c r="AR105" s="150">
        <v>0.66666666666666663</v>
      </c>
      <c r="AS105" s="149">
        <v>11</v>
      </c>
      <c r="AT105" s="150">
        <v>0.54545454545454541</v>
      </c>
      <c r="AU105" s="149">
        <v>10</v>
      </c>
      <c r="AV105" s="150">
        <v>0.7</v>
      </c>
      <c r="AW105" s="149">
        <v>10</v>
      </c>
      <c r="AX105" s="150">
        <v>0.6</v>
      </c>
      <c r="AY105" s="149">
        <v>12</v>
      </c>
      <c r="AZ105" s="150">
        <v>0.66666666666666663</v>
      </c>
      <c r="BA105" s="149">
        <v>11</v>
      </c>
      <c r="BB105" s="150">
        <v>0.72727272727272729</v>
      </c>
      <c r="BC105" s="149">
        <v>14</v>
      </c>
      <c r="BD105" s="150">
        <v>0.7142857142857143</v>
      </c>
      <c r="BE105" s="149">
        <v>18</v>
      </c>
      <c r="BF105" s="150">
        <v>0.72222222222222221</v>
      </c>
      <c r="BG105" s="149">
        <v>15</v>
      </c>
      <c r="BH105" s="150">
        <v>0.66666666666666663</v>
      </c>
    </row>
    <row r="106" spans="3:60" ht="45" hidden="1" customHeight="1" thickBot="1">
      <c r="C106" s="184">
        <v>96</v>
      </c>
      <c r="D106" s="147" t="s">
        <v>98</v>
      </c>
      <c r="E106" s="149">
        <v>19</v>
      </c>
      <c r="F106" s="150">
        <v>0.74</v>
      </c>
      <c r="G106" s="149">
        <v>19</v>
      </c>
      <c r="H106" s="150">
        <v>0.68</v>
      </c>
      <c r="I106" s="149">
        <v>18</v>
      </c>
      <c r="J106" s="150">
        <v>0.61</v>
      </c>
      <c r="K106" s="149">
        <v>19</v>
      </c>
      <c r="L106" s="150">
        <v>0.63</v>
      </c>
      <c r="M106" s="149">
        <v>20</v>
      </c>
      <c r="N106" s="150">
        <v>0.65</v>
      </c>
      <c r="O106" s="149">
        <v>19</v>
      </c>
      <c r="P106" s="150">
        <v>0.63</v>
      </c>
      <c r="Q106" s="149">
        <v>20</v>
      </c>
      <c r="R106" s="150">
        <v>0.65</v>
      </c>
      <c r="S106" s="149">
        <v>21</v>
      </c>
      <c r="T106" s="150">
        <v>0.67</v>
      </c>
      <c r="U106" s="149">
        <v>20</v>
      </c>
      <c r="V106" s="150">
        <v>0.65</v>
      </c>
      <c r="W106" s="149">
        <v>19</v>
      </c>
      <c r="X106" s="150">
        <v>0.68421052631578949</v>
      </c>
      <c r="Y106" s="149">
        <v>18</v>
      </c>
      <c r="Z106" s="150">
        <v>0.66666666666666663</v>
      </c>
      <c r="AA106" s="149">
        <v>17</v>
      </c>
      <c r="AB106" s="150">
        <v>0.6470588235294118</v>
      </c>
      <c r="AC106" s="149">
        <v>16</v>
      </c>
      <c r="AD106" s="150">
        <v>0.625</v>
      </c>
      <c r="AE106" s="149">
        <v>16</v>
      </c>
      <c r="AF106" s="150">
        <v>0.75</v>
      </c>
      <c r="AG106" s="149">
        <v>14</v>
      </c>
      <c r="AH106" s="150">
        <v>0.7857142857142857</v>
      </c>
      <c r="AI106" s="149">
        <v>16</v>
      </c>
      <c r="AJ106" s="150">
        <v>0.81</v>
      </c>
      <c r="AK106" s="149">
        <v>17</v>
      </c>
      <c r="AL106" s="150">
        <v>0.82352941176470584</v>
      </c>
      <c r="AM106" s="149">
        <v>17</v>
      </c>
      <c r="AN106" s="150">
        <v>0.82352941176470584</v>
      </c>
      <c r="AO106" s="149">
        <v>17</v>
      </c>
      <c r="AP106" s="150">
        <v>0.82352941176470584</v>
      </c>
      <c r="AQ106" s="149">
        <v>17</v>
      </c>
      <c r="AR106" s="150">
        <v>0.82352941176470584</v>
      </c>
      <c r="AS106" s="149">
        <v>16</v>
      </c>
      <c r="AT106" s="150">
        <v>0.8125</v>
      </c>
      <c r="AU106" s="149">
        <v>14</v>
      </c>
      <c r="AV106" s="150">
        <v>0.86</v>
      </c>
      <c r="AW106" s="149">
        <v>14</v>
      </c>
      <c r="AX106" s="150">
        <v>0.7857142857142857</v>
      </c>
      <c r="AY106" s="149">
        <v>14</v>
      </c>
      <c r="AZ106" s="150">
        <v>0.8571428571428571</v>
      </c>
      <c r="BA106" s="149">
        <v>11</v>
      </c>
      <c r="BB106" s="150">
        <v>0.81818181818181823</v>
      </c>
      <c r="BC106" s="149">
        <v>10</v>
      </c>
      <c r="BD106" s="150">
        <v>0.8</v>
      </c>
      <c r="BE106" s="149">
        <v>9</v>
      </c>
      <c r="BF106" s="150">
        <v>0.66666666666666663</v>
      </c>
      <c r="BG106" s="149">
        <v>12</v>
      </c>
      <c r="BH106" s="150">
        <v>0.66666666666666663</v>
      </c>
    </row>
    <row r="107" spans="3:60" ht="45" hidden="1" customHeight="1" thickBot="1">
      <c r="C107" s="184">
        <v>97</v>
      </c>
      <c r="D107" s="147" t="s">
        <v>589</v>
      </c>
      <c r="E107" s="149" t="s">
        <v>5</v>
      </c>
      <c r="F107" s="150" t="s">
        <v>5</v>
      </c>
      <c r="G107" s="149" t="s">
        <v>5</v>
      </c>
      <c r="H107" s="150" t="s">
        <v>5</v>
      </c>
      <c r="I107" s="149" t="s">
        <v>5</v>
      </c>
      <c r="J107" s="150" t="s">
        <v>5</v>
      </c>
      <c r="K107" s="149" t="s">
        <v>5</v>
      </c>
      <c r="L107" s="150" t="s">
        <v>5</v>
      </c>
      <c r="M107" s="149">
        <v>3</v>
      </c>
      <c r="N107" s="150">
        <v>0.66666666666666663</v>
      </c>
      <c r="O107" s="149">
        <v>3</v>
      </c>
      <c r="P107" s="150">
        <v>0.67</v>
      </c>
      <c r="Q107" s="149">
        <v>4</v>
      </c>
      <c r="R107" s="150">
        <v>0.75</v>
      </c>
      <c r="S107" s="149">
        <v>4</v>
      </c>
      <c r="T107" s="150">
        <v>0.75</v>
      </c>
      <c r="U107" s="149">
        <v>4</v>
      </c>
      <c r="V107" s="150">
        <v>0.75</v>
      </c>
      <c r="W107" s="149">
        <v>4</v>
      </c>
      <c r="X107" s="150">
        <v>0.75</v>
      </c>
      <c r="Y107" s="149">
        <v>4</v>
      </c>
      <c r="Z107" s="150">
        <v>0.75</v>
      </c>
      <c r="AA107" s="149">
        <v>4</v>
      </c>
      <c r="AB107" s="150">
        <v>0.75</v>
      </c>
      <c r="AC107" s="149">
        <v>4</v>
      </c>
      <c r="AD107" s="150">
        <v>0.75</v>
      </c>
      <c r="AE107" s="149">
        <v>4</v>
      </c>
      <c r="AF107" s="150">
        <v>0.75</v>
      </c>
      <c r="AG107" s="149">
        <v>4</v>
      </c>
      <c r="AH107" s="150">
        <v>0.75</v>
      </c>
      <c r="AI107" s="149">
        <v>4</v>
      </c>
      <c r="AJ107" s="150">
        <v>0.75</v>
      </c>
      <c r="AK107" s="149">
        <v>5</v>
      </c>
      <c r="AL107" s="150">
        <v>0.8</v>
      </c>
      <c r="AM107" s="149">
        <v>5</v>
      </c>
      <c r="AN107" s="150">
        <v>0.8</v>
      </c>
      <c r="AO107" s="149">
        <v>5</v>
      </c>
      <c r="AP107" s="150">
        <v>0.8</v>
      </c>
      <c r="AQ107" s="149">
        <v>5</v>
      </c>
      <c r="AR107" s="150">
        <v>0.8</v>
      </c>
      <c r="AS107" s="149">
        <v>5</v>
      </c>
      <c r="AT107" s="150">
        <v>0.8</v>
      </c>
      <c r="AU107" s="149">
        <v>6</v>
      </c>
      <c r="AV107" s="150">
        <v>0.83</v>
      </c>
      <c r="AW107" s="149">
        <v>6</v>
      </c>
      <c r="AX107" s="150">
        <v>0.83333333333333337</v>
      </c>
      <c r="AY107" s="149">
        <v>6</v>
      </c>
      <c r="AZ107" s="150">
        <v>0.83333333333333337</v>
      </c>
      <c r="BA107" s="149">
        <v>6</v>
      </c>
      <c r="BB107" s="150">
        <v>0.83333333333333337</v>
      </c>
      <c r="BC107" s="149">
        <v>8</v>
      </c>
      <c r="BD107" s="150">
        <v>0.75</v>
      </c>
      <c r="BE107" s="149">
        <v>6</v>
      </c>
      <c r="BF107" s="150">
        <v>0.66666666666666663</v>
      </c>
      <c r="BG107" s="149">
        <v>6</v>
      </c>
      <c r="BH107" s="150">
        <v>0.66666666666666663</v>
      </c>
    </row>
    <row r="108" spans="3:60" ht="45" hidden="1" customHeight="1" thickBot="1">
      <c r="C108" s="184">
        <v>98</v>
      </c>
      <c r="D108" s="147" t="s">
        <v>106</v>
      </c>
      <c r="E108" s="149" t="s">
        <v>5</v>
      </c>
      <c r="F108" s="150" t="s">
        <v>5</v>
      </c>
      <c r="G108" s="149" t="s">
        <v>5</v>
      </c>
      <c r="H108" s="150" t="s">
        <v>5</v>
      </c>
      <c r="I108" s="149" t="s">
        <v>5</v>
      </c>
      <c r="J108" s="150" t="s">
        <v>5</v>
      </c>
      <c r="K108" s="149" t="s">
        <v>5</v>
      </c>
      <c r="L108" s="150" t="s">
        <v>5</v>
      </c>
      <c r="M108" s="149" t="s">
        <v>5</v>
      </c>
      <c r="N108" s="150" t="s">
        <v>5</v>
      </c>
      <c r="O108" s="149" t="s">
        <v>5</v>
      </c>
      <c r="P108" s="150" t="s">
        <v>5</v>
      </c>
      <c r="Q108" s="149" t="s">
        <v>5</v>
      </c>
      <c r="R108" s="150" t="s">
        <v>5</v>
      </c>
      <c r="S108" s="149" t="s">
        <v>5</v>
      </c>
      <c r="T108" s="150" t="s">
        <v>5</v>
      </c>
      <c r="U108" s="149" t="s">
        <v>5</v>
      </c>
      <c r="V108" s="150" t="s">
        <v>5</v>
      </c>
      <c r="W108" s="149" t="s">
        <v>5</v>
      </c>
      <c r="X108" s="150" t="s">
        <v>5</v>
      </c>
      <c r="Y108" s="149" t="s">
        <v>5</v>
      </c>
      <c r="Z108" s="150" t="s">
        <v>5</v>
      </c>
      <c r="AA108" s="149" t="s">
        <v>5</v>
      </c>
      <c r="AB108" s="150" t="s">
        <v>5</v>
      </c>
      <c r="AC108" s="149" t="s">
        <v>5</v>
      </c>
      <c r="AD108" s="150" t="s">
        <v>5</v>
      </c>
      <c r="AE108" s="149" t="s">
        <v>5</v>
      </c>
      <c r="AF108" s="150" t="s">
        <v>5</v>
      </c>
      <c r="AG108" s="149" t="s">
        <v>5</v>
      </c>
      <c r="AH108" s="150" t="s">
        <v>5</v>
      </c>
      <c r="AI108" s="149" t="s">
        <v>5</v>
      </c>
      <c r="AJ108" s="150" t="s">
        <v>5</v>
      </c>
      <c r="AK108" s="149" t="s">
        <v>5</v>
      </c>
      <c r="AL108" s="150" t="s">
        <v>5</v>
      </c>
      <c r="AM108" s="149">
        <v>0</v>
      </c>
      <c r="AN108" s="150">
        <v>0</v>
      </c>
      <c r="AO108" s="149">
        <v>1</v>
      </c>
      <c r="AP108" s="150">
        <v>0</v>
      </c>
      <c r="AQ108" s="149">
        <v>5</v>
      </c>
      <c r="AR108" s="150">
        <v>0.8</v>
      </c>
      <c r="AS108" s="149">
        <v>5</v>
      </c>
      <c r="AT108" s="150">
        <v>0.8</v>
      </c>
      <c r="AU108" s="149">
        <v>5</v>
      </c>
      <c r="AV108" s="150">
        <v>0.8</v>
      </c>
      <c r="AW108" s="149">
        <v>5</v>
      </c>
      <c r="AX108" s="150">
        <v>0.8</v>
      </c>
      <c r="AY108" s="149">
        <v>5</v>
      </c>
      <c r="AZ108" s="150">
        <v>0.8</v>
      </c>
      <c r="BA108" s="149">
        <v>5</v>
      </c>
      <c r="BB108" s="150">
        <v>0.8</v>
      </c>
      <c r="BC108" s="149">
        <v>6</v>
      </c>
      <c r="BD108" s="150">
        <v>0.66666666666666663</v>
      </c>
      <c r="BE108" s="149">
        <v>6</v>
      </c>
      <c r="BF108" s="150">
        <v>0.66666666666666663</v>
      </c>
      <c r="BG108" s="149">
        <v>6</v>
      </c>
      <c r="BH108" s="150">
        <v>0.66666666666666663</v>
      </c>
    </row>
    <row r="109" spans="3:60" ht="45" hidden="1" customHeight="1" thickBot="1">
      <c r="C109" s="184">
        <v>99</v>
      </c>
      <c r="D109" s="147" t="s">
        <v>143</v>
      </c>
      <c r="E109" s="149">
        <v>23</v>
      </c>
      <c r="F109" s="150">
        <v>0.3</v>
      </c>
      <c r="G109" s="149">
        <v>23</v>
      </c>
      <c r="H109" s="150">
        <v>0.3</v>
      </c>
      <c r="I109" s="149">
        <v>22</v>
      </c>
      <c r="J109" s="150">
        <v>0.32</v>
      </c>
      <c r="K109" s="149">
        <v>19</v>
      </c>
      <c r="L109" s="150">
        <v>0.32</v>
      </c>
      <c r="M109" s="149">
        <v>18</v>
      </c>
      <c r="N109" s="150">
        <v>0.44444444444444442</v>
      </c>
      <c r="O109" s="149">
        <v>16</v>
      </c>
      <c r="P109" s="150">
        <v>0.5</v>
      </c>
      <c r="Q109" s="149">
        <v>14</v>
      </c>
      <c r="R109" s="150">
        <v>0.5</v>
      </c>
      <c r="S109" s="149">
        <v>14</v>
      </c>
      <c r="T109" s="150">
        <v>0.5</v>
      </c>
      <c r="U109" s="149">
        <v>14</v>
      </c>
      <c r="V109" s="150">
        <v>0.5</v>
      </c>
      <c r="W109" s="149">
        <v>13</v>
      </c>
      <c r="X109" s="150">
        <v>0.53846153846153844</v>
      </c>
      <c r="Y109" s="149">
        <v>13</v>
      </c>
      <c r="Z109" s="150">
        <v>0.53846153846153844</v>
      </c>
      <c r="AA109" s="149">
        <v>13</v>
      </c>
      <c r="AB109" s="150">
        <v>0.53846153846153844</v>
      </c>
      <c r="AC109" s="149">
        <v>13</v>
      </c>
      <c r="AD109" s="150">
        <v>0.53846153846153844</v>
      </c>
      <c r="AE109" s="149">
        <v>12</v>
      </c>
      <c r="AF109" s="150">
        <v>0.58333333333333337</v>
      </c>
      <c r="AG109" s="149">
        <v>12</v>
      </c>
      <c r="AH109" s="150">
        <v>0.58333333333333337</v>
      </c>
      <c r="AI109" s="149">
        <v>10</v>
      </c>
      <c r="AJ109" s="150">
        <v>0.6</v>
      </c>
      <c r="AK109" s="149">
        <v>10</v>
      </c>
      <c r="AL109" s="150">
        <v>0.6</v>
      </c>
      <c r="AM109" s="149">
        <v>9</v>
      </c>
      <c r="AN109" s="150">
        <v>0.66666666666666663</v>
      </c>
      <c r="AO109" s="149">
        <v>9</v>
      </c>
      <c r="AP109" s="150">
        <v>0.66666666666666663</v>
      </c>
      <c r="AQ109" s="149">
        <v>9</v>
      </c>
      <c r="AR109" s="150">
        <v>0.66666666666666663</v>
      </c>
      <c r="AS109" s="149">
        <v>9</v>
      </c>
      <c r="AT109" s="150">
        <v>0.66666666666666663</v>
      </c>
      <c r="AU109" s="149">
        <v>9</v>
      </c>
      <c r="AV109" s="150">
        <v>0.67</v>
      </c>
      <c r="AW109" s="149">
        <v>9</v>
      </c>
      <c r="AX109" s="150">
        <v>0.66666666666666663</v>
      </c>
      <c r="AY109" s="149">
        <v>9</v>
      </c>
      <c r="AZ109" s="150">
        <v>0.66666666666666663</v>
      </c>
      <c r="BA109" s="149">
        <v>9</v>
      </c>
      <c r="BB109" s="150">
        <v>0.66666666666666663</v>
      </c>
      <c r="BC109" s="149">
        <v>9</v>
      </c>
      <c r="BD109" s="150">
        <v>0.66666666666666663</v>
      </c>
      <c r="BE109" s="149">
        <v>9</v>
      </c>
      <c r="BF109" s="150">
        <v>0.66666666666666663</v>
      </c>
      <c r="BG109" s="149">
        <v>9</v>
      </c>
      <c r="BH109" s="150">
        <v>0.66666666666666663</v>
      </c>
    </row>
    <row r="110" spans="3:60" ht="45" hidden="1" customHeight="1" thickBot="1">
      <c r="C110" s="184">
        <v>100</v>
      </c>
      <c r="D110" s="147" t="s">
        <v>105</v>
      </c>
      <c r="E110" s="149" t="s">
        <v>5</v>
      </c>
      <c r="F110" s="150" t="s">
        <v>5</v>
      </c>
      <c r="G110" s="149">
        <v>1</v>
      </c>
      <c r="H110" s="150">
        <v>1</v>
      </c>
      <c r="I110" s="149">
        <v>7</v>
      </c>
      <c r="J110" s="150">
        <v>0.56999999999999995</v>
      </c>
      <c r="K110" s="149">
        <v>10</v>
      </c>
      <c r="L110" s="150">
        <v>0.6</v>
      </c>
      <c r="M110" s="149">
        <v>10</v>
      </c>
      <c r="N110" s="150">
        <v>0.6</v>
      </c>
      <c r="O110" s="149">
        <v>10</v>
      </c>
      <c r="P110" s="150">
        <v>0.6</v>
      </c>
      <c r="Q110" s="149">
        <v>10</v>
      </c>
      <c r="R110" s="150">
        <v>0.7</v>
      </c>
      <c r="S110" s="149">
        <v>10</v>
      </c>
      <c r="T110" s="150">
        <v>1</v>
      </c>
      <c r="U110" s="149">
        <v>10</v>
      </c>
      <c r="V110" s="150">
        <v>0.7</v>
      </c>
      <c r="W110" s="149">
        <v>10</v>
      </c>
      <c r="X110" s="150">
        <v>0.7</v>
      </c>
      <c r="Y110" s="149">
        <v>11</v>
      </c>
      <c r="Z110" s="150">
        <v>0.72727272727272729</v>
      </c>
      <c r="AA110" s="149">
        <v>10</v>
      </c>
      <c r="AB110" s="150">
        <v>0.7</v>
      </c>
      <c r="AC110" s="149">
        <v>13</v>
      </c>
      <c r="AD110" s="150">
        <v>0.61538461538461542</v>
      </c>
      <c r="AE110" s="149">
        <v>10</v>
      </c>
      <c r="AF110" s="150">
        <v>0.7</v>
      </c>
      <c r="AG110" s="149">
        <v>11</v>
      </c>
      <c r="AH110" s="150">
        <v>0.63636363636363635</v>
      </c>
      <c r="AI110" s="149">
        <v>10</v>
      </c>
      <c r="AJ110" s="150">
        <v>0.6</v>
      </c>
      <c r="AK110" s="149">
        <v>13</v>
      </c>
      <c r="AL110" s="150">
        <v>0.69230769230769229</v>
      </c>
      <c r="AM110" s="149">
        <v>13</v>
      </c>
      <c r="AN110" s="150">
        <v>0.69230769230769229</v>
      </c>
      <c r="AO110" s="149">
        <v>15</v>
      </c>
      <c r="AP110" s="150">
        <v>0.73333333333333328</v>
      </c>
      <c r="AQ110" s="149">
        <v>15</v>
      </c>
      <c r="AR110" s="150">
        <v>0.8</v>
      </c>
      <c r="AS110" s="149">
        <v>18</v>
      </c>
      <c r="AT110" s="150">
        <v>0.77777777777777779</v>
      </c>
      <c r="AU110" s="149">
        <v>18</v>
      </c>
      <c r="AV110" s="150">
        <v>0.78</v>
      </c>
      <c r="AW110" s="149">
        <v>21</v>
      </c>
      <c r="AX110" s="150">
        <v>0.7142857142857143</v>
      </c>
      <c r="AY110" s="149">
        <v>23</v>
      </c>
      <c r="AZ110" s="150">
        <v>0.65217391304347827</v>
      </c>
      <c r="BA110" s="149">
        <v>21</v>
      </c>
      <c r="BB110" s="150">
        <v>0.66666666666666663</v>
      </c>
      <c r="BC110" s="149">
        <v>21</v>
      </c>
      <c r="BD110" s="150">
        <v>0.61904761904761907</v>
      </c>
      <c r="BE110" s="149">
        <v>21</v>
      </c>
      <c r="BF110" s="150">
        <v>0.66666666666666663</v>
      </c>
      <c r="BG110" s="149">
        <v>21</v>
      </c>
      <c r="BH110" s="150">
        <v>0.66666666666666663</v>
      </c>
    </row>
    <row r="111" spans="3:60" ht="45" hidden="1" customHeight="1" thickBot="1">
      <c r="C111" s="184">
        <v>101</v>
      </c>
      <c r="D111" s="147" t="s">
        <v>186</v>
      </c>
      <c r="E111" s="149">
        <v>8</v>
      </c>
      <c r="F111" s="150">
        <v>0.25</v>
      </c>
      <c r="G111" s="149">
        <v>8</v>
      </c>
      <c r="H111" s="150">
        <v>0.25</v>
      </c>
      <c r="I111" s="149">
        <v>8</v>
      </c>
      <c r="J111" s="150">
        <v>0.25</v>
      </c>
      <c r="K111" s="149">
        <v>8</v>
      </c>
      <c r="L111" s="150">
        <v>0.25</v>
      </c>
      <c r="M111" s="149">
        <v>7</v>
      </c>
      <c r="N111" s="150">
        <v>0.2857142857142857</v>
      </c>
      <c r="O111" s="149">
        <v>8</v>
      </c>
      <c r="P111" s="150">
        <v>0.25</v>
      </c>
      <c r="Q111" s="149">
        <v>8</v>
      </c>
      <c r="R111" s="150">
        <v>0.25</v>
      </c>
      <c r="S111" s="149">
        <v>8</v>
      </c>
      <c r="T111" s="150">
        <v>0.25</v>
      </c>
      <c r="U111" s="149">
        <v>8</v>
      </c>
      <c r="V111" s="150">
        <v>0.25</v>
      </c>
      <c r="W111" s="149">
        <v>8</v>
      </c>
      <c r="X111" s="150">
        <v>0.25</v>
      </c>
      <c r="Y111" s="149">
        <v>8</v>
      </c>
      <c r="Z111" s="150">
        <v>0.25</v>
      </c>
      <c r="AA111" s="149">
        <v>8</v>
      </c>
      <c r="AB111" s="150">
        <v>0.25</v>
      </c>
      <c r="AC111" s="149">
        <v>8</v>
      </c>
      <c r="AD111" s="150">
        <v>0.25</v>
      </c>
      <c r="AE111" s="149">
        <v>10</v>
      </c>
      <c r="AF111" s="150">
        <v>0.5</v>
      </c>
      <c r="AG111" s="149">
        <v>8</v>
      </c>
      <c r="AH111" s="150">
        <v>0.25</v>
      </c>
      <c r="AI111" s="149">
        <v>7</v>
      </c>
      <c r="AJ111" s="150">
        <v>0.2857142857142857</v>
      </c>
      <c r="AK111" s="149">
        <v>7</v>
      </c>
      <c r="AL111" s="150">
        <v>0.2857142857142857</v>
      </c>
      <c r="AM111" s="149">
        <v>6</v>
      </c>
      <c r="AN111" s="150">
        <v>0.33333333333333331</v>
      </c>
      <c r="AO111" s="149">
        <v>7</v>
      </c>
      <c r="AP111" s="150">
        <v>0.2857142857142857</v>
      </c>
      <c r="AQ111" s="149">
        <v>6</v>
      </c>
      <c r="AR111" s="150">
        <v>0.33333333333333331</v>
      </c>
      <c r="AS111" s="149">
        <v>8</v>
      </c>
      <c r="AT111" s="150">
        <v>0.375</v>
      </c>
      <c r="AU111" s="149">
        <v>11</v>
      </c>
      <c r="AV111" s="150">
        <v>0.45</v>
      </c>
      <c r="AW111" s="149">
        <v>10</v>
      </c>
      <c r="AX111" s="150">
        <v>0.5</v>
      </c>
      <c r="AY111" s="149">
        <v>11</v>
      </c>
      <c r="AZ111" s="150">
        <v>0.54545454545454541</v>
      </c>
      <c r="BA111" s="149">
        <v>12</v>
      </c>
      <c r="BB111" s="150">
        <v>0.58333333333333337</v>
      </c>
      <c r="BC111" s="149">
        <v>11</v>
      </c>
      <c r="BD111" s="150">
        <v>0.54545454545454541</v>
      </c>
      <c r="BE111" s="149">
        <v>13</v>
      </c>
      <c r="BF111" s="150">
        <v>0.61538461538461542</v>
      </c>
      <c r="BG111" s="149">
        <v>12</v>
      </c>
      <c r="BH111" s="150">
        <v>0.66666666666666663</v>
      </c>
    </row>
    <row r="112" spans="3:60" ht="45" hidden="1" customHeight="1" thickBot="1">
      <c r="C112" s="184">
        <v>102</v>
      </c>
      <c r="D112" s="147" t="s">
        <v>161</v>
      </c>
      <c r="E112" s="149">
        <v>21</v>
      </c>
      <c r="F112" s="150">
        <v>0.48</v>
      </c>
      <c r="G112" s="149">
        <v>18</v>
      </c>
      <c r="H112" s="150">
        <v>0.56000000000000005</v>
      </c>
      <c r="I112" s="149">
        <v>20</v>
      </c>
      <c r="J112" s="150">
        <v>0.55000000000000004</v>
      </c>
      <c r="K112" s="149">
        <v>22</v>
      </c>
      <c r="L112" s="150">
        <v>0.64</v>
      </c>
      <c r="M112" s="149">
        <v>21</v>
      </c>
      <c r="N112" s="150">
        <v>0.61904761904761907</v>
      </c>
      <c r="O112" s="149">
        <v>22</v>
      </c>
      <c r="P112" s="150">
        <v>0.64</v>
      </c>
      <c r="Q112" s="149">
        <v>21</v>
      </c>
      <c r="R112" s="150">
        <v>0.67</v>
      </c>
      <c r="S112" s="149">
        <v>22</v>
      </c>
      <c r="T112" s="150">
        <v>0.64</v>
      </c>
      <c r="U112" s="149">
        <v>22</v>
      </c>
      <c r="V112" s="150">
        <v>0.55000000000000004</v>
      </c>
      <c r="W112" s="149">
        <v>22</v>
      </c>
      <c r="X112" s="150">
        <v>0.63636363636363635</v>
      </c>
      <c r="Y112" s="149">
        <v>24</v>
      </c>
      <c r="Z112" s="150">
        <v>0.625</v>
      </c>
      <c r="AA112" s="149">
        <v>22</v>
      </c>
      <c r="AB112" s="150">
        <v>0.63636363636363635</v>
      </c>
      <c r="AC112" s="149">
        <v>22</v>
      </c>
      <c r="AD112" s="150">
        <v>0.63636363636363635</v>
      </c>
      <c r="AE112" s="149">
        <v>21</v>
      </c>
      <c r="AF112" s="150">
        <v>0.61904761904761907</v>
      </c>
      <c r="AG112" s="149">
        <v>22</v>
      </c>
      <c r="AH112" s="150">
        <v>0.63636363636363635</v>
      </c>
      <c r="AI112" s="149">
        <v>23</v>
      </c>
      <c r="AJ112" s="150">
        <v>0.60869565217391308</v>
      </c>
      <c r="AK112" s="149">
        <v>22</v>
      </c>
      <c r="AL112" s="150">
        <v>0.63636363636363635</v>
      </c>
      <c r="AM112" s="149">
        <v>28</v>
      </c>
      <c r="AN112" s="150">
        <v>0.6071428571428571</v>
      </c>
      <c r="AO112" s="149">
        <v>26</v>
      </c>
      <c r="AP112" s="150">
        <v>0.61538461538461542</v>
      </c>
      <c r="AQ112" s="149">
        <v>27</v>
      </c>
      <c r="AR112" s="150">
        <v>0.55555555555555558</v>
      </c>
      <c r="AS112" s="149">
        <v>28</v>
      </c>
      <c r="AT112" s="150">
        <v>0.5357142857142857</v>
      </c>
      <c r="AU112" s="149">
        <v>27</v>
      </c>
      <c r="AV112" s="150">
        <v>0.52</v>
      </c>
      <c r="AW112" s="149">
        <v>25</v>
      </c>
      <c r="AX112" s="150">
        <v>0.52</v>
      </c>
      <c r="AY112" s="149">
        <v>27</v>
      </c>
      <c r="AZ112" s="150">
        <v>0.55555555555555558</v>
      </c>
      <c r="BA112" s="149">
        <v>29</v>
      </c>
      <c r="BB112" s="150">
        <v>0.58620689655172409</v>
      </c>
      <c r="BC112" s="149">
        <v>31</v>
      </c>
      <c r="BD112" s="150">
        <v>0.61290322580645162</v>
      </c>
      <c r="BE112" s="149">
        <v>30</v>
      </c>
      <c r="BF112" s="150">
        <v>0.6</v>
      </c>
      <c r="BG112" s="149">
        <v>36</v>
      </c>
      <c r="BH112" s="150">
        <v>0.66666666666666663</v>
      </c>
    </row>
    <row r="113" spans="3:60" ht="45" hidden="1" customHeight="1" thickBot="1">
      <c r="C113" s="184">
        <v>103</v>
      </c>
      <c r="D113" s="147" t="s">
        <v>694</v>
      </c>
      <c r="E113" s="274" t="s">
        <v>5</v>
      </c>
      <c r="F113" s="274" t="s">
        <v>5</v>
      </c>
      <c r="G113" s="274" t="s">
        <v>5</v>
      </c>
      <c r="H113" s="274" t="s">
        <v>5</v>
      </c>
      <c r="I113" s="274" t="s">
        <v>5</v>
      </c>
      <c r="J113" s="274" t="s">
        <v>5</v>
      </c>
      <c r="K113" s="274" t="s">
        <v>5</v>
      </c>
      <c r="L113" s="274" t="s">
        <v>5</v>
      </c>
      <c r="M113" s="274" t="s">
        <v>5</v>
      </c>
      <c r="N113" s="274" t="s">
        <v>5</v>
      </c>
      <c r="O113" s="274" t="s">
        <v>5</v>
      </c>
      <c r="P113" s="274" t="s">
        <v>5</v>
      </c>
      <c r="Q113" s="274" t="s">
        <v>5</v>
      </c>
      <c r="R113" s="274" t="s">
        <v>5</v>
      </c>
      <c r="S113" s="274" t="s">
        <v>5</v>
      </c>
      <c r="T113" s="274" t="s">
        <v>5</v>
      </c>
      <c r="U113" s="274" t="s">
        <v>5</v>
      </c>
      <c r="V113" s="274" t="s">
        <v>5</v>
      </c>
      <c r="W113" s="274" t="s">
        <v>5</v>
      </c>
      <c r="X113" s="274" t="s">
        <v>5</v>
      </c>
      <c r="Y113" s="274" t="s">
        <v>5</v>
      </c>
      <c r="Z113" s="274" t="s">
        <v>5</v>
      </c>
      <c r="AA113" s="274" t="s">
        <v>5</v>
      </c>
      <c r="AB113" s="274" t="s">
        <v>5</v>
      </c>
      <c r="AC113" s="274" t="s">
        <v>5</v>
      </c>
      <c r="AD113" s="274" t="s">
        <v>5</v>
      </c>
      <c r="AE113" s="274" t="s">
        <v>5</v>
      </c>
      <c r="AF113" s="274" t="s">
        <v>5</v>
      </c>
      <c r="AG113" s="274" t="s">
        <v>5</v>
      </c>
      <c r="AH113" s="274" t="s">
        <v>5</v>
      </c>
      <c r="AI113" s="274" t="s">
        <v>5</v>
      </c>
      <c r="AJ113" s="274" t="s">
        <v>5</v>
      </c>
      <c r="AK113" s="274" t="s">
        <v>5</v>
      </c>
      <c r="AL113" s="274" t="s">
        <v>5</v>
      </c>
      <c r="AM113" s="274" t="s">
        <v>5</v>
      </c>
      <c r="AN113" s="274" t="s">
        <v>5</v>
      </c>
      <c r="AO113" s="274" t="s">
        <v>5</v>
      </c>
      <c r="AP113" s="274" t="s">
        <v>5</v>
      </c>
      <c r="AQ113" s="274" t="s">
        <v>5</v>
      </c>
      <c r="AR113" s="274" t="s">
        <v>5</v>
      </c>
      <c r="AS113" s="274" t="s">
        <v>5</v>
      </c>
      <c r="AT113" s="274" t="s">
        <v>5</v>
      </c>
      <c r="AU113" s="274" t="s">
        <v>5</v>
      </c>
      <c r="AV113" s="274" t="s">
        <v>5</v>
      </c>
      <c r="AW113" s="274" t="s">
        <v>5</v>
      </c>
      <c r="AX113" s="274" t="s">
        <v>5</v>
      </c>
      <c r="AY113" s="274" t="s">
        <v>5</v>
      </c>
      <c r="AZ113" s="274" t="s">
        <v>5</v>
      </c>
      <c r="BA113" s="274" t="s">
        <v>5</v>
      </c>
      <c r="BB113" s="274" t="s">
        <v>5</v>
      </c>
      <c r="BC113" s="274" t="s">
        <v>5</v>
      </c>
      <c r="BD113" s="274" t="s">
        <v>5</v>
      </c>
      <c r="BE113" s="274">
        <v>1</v>
      </c>
      <c r="BF113" s="274">
        <v>0</v>
      </c>
      <c r="BG113" s="149">
        <v>6</v>
      </c>
      <c r="BH113" s="150">
        <v>0.66666666666666663</v>
      </c>
    </row>
    <row r="114" spans="3:60" ht="45" hidden="1" customHeight="1" thickBot="1">
      <c r="C114" s="184">
        <v>104</v>
      </c>
      <c r="D114" s="147" t="s">
        <v>721</v>
      </c>
      <c r="E114" s="150" t="s">
        <v>5</v>
      </c>
      <c r="F114" s="150" t="s">
        <v>5</v>
      </c>
      <c r="G114" s="150" t="s">
        <v>5</v>
      </c>
      <c r="H114" s="150" t="s">
        <v>5</v>
      </c>
      <c r="I114" s="150" t="s">
        <v>5</v>
      </c>
      <c r="J114" s="150" t="s">
        <v>5</v>
      </c>
      <c r="K114" s="150" t="s">
        <v>5</v>
      </c>
      <c r="L114" s="150" t="s">
        <v>5</v>
      </c>
      <c r="M114" s="150" t="s">
        <v>5</v>
      </c>
      <c r="N114" s="150" t="s">
        <v>5</v>
      </c>
      <c r="O114" s="150" t="s">
        <v>5</v>
      </c>
      <c r="P114" s="150" t="s">
        <v>5</v>
      </c>
      <c r="Q114" s="150" t="s">
        <v>5</v>
      </c>
      <c r="R114" s="150" t="s">
        <v>5</v>
      </c>
      <c r="S114" s="150" t="s">
        <v>5</v>
      </c>
      <c r="T114" s="150" t="s">
        <v>5</v>
      </c>
      <c r="U114" s="150" t="s">
        <v>5</v>
      </c>
      <c r="V114" s="150" t="s">
        <v>5</v>
      </c>
      <c r="W114" s="150" t="s">
        <v>5</v>
      </c>
      <c r="X114" s="150" t="s">
        <v>5</v>
      </c>
      <c r="Y114" s="150" t="s">
        <v>5</v>
      </c>
      <c r="Z114" s="150" t="s">
        <v>5</v>
      </c>
      <c r="AA114" s="150" t="s">
        <v>5</v>
      </c>
      <c r="AB114" s="150" t="s">
        <v>5</v>
      </c>
      <c r="AC114" s="150" t="s">
        <v>5</v>
      </c>
      <c r="AD114" s="150" t="s">
        <v>5</v>
      </c>
      <c r="AE114" s="150" t="s">
        <v>5</v>
      </c>
      <c r="AF114" s="150" t="s">
        <v>5</v>
      </c>
      <c r="AG114" s="150" t="s">
        <v>5</v>
      </c>
      <c r="AH114" s="150" t="s">
        <v>5</v>
      </c>
      <c r="AI114" s="150" t="s">
        <v>5</v>
      </c>
      <c r="AJ114" s="150" t="s">
        <v>5</v>
      </c>
      <c r="AK114" s="150" t="s">
        <v>5</v>
      </c>
      <c r="AL114" s="150" t="s">
        <v>5</v>
      </c>
      <c r="AM114" s="150" t="s">
        <v>5</v>
      </c>
      <c r="AN114" s="150" t="s">
        <v>5</v>
      </c>
      <c r="AO114" s="150" t="s">
        <v>5</v>
      </c>
      <c r="AP114" s="150" t="s">
        <v>5</v>
      </c>
      <c r="AQ114" s="150" t="s">
        <v>5</v>
      </c>
      <c r="AR114" s="150" t="s">
        <v>5</v>
      </c>
      <c r="AS114" s="150" t="s">
        <v>5</v>
      </c>
      <c r="AT114" s="150" t="s">
        <v>5</v>
      </c>
      <c r="AU114" s="150" t="s">
        <v>5</v>
      </c>
      <c r="AV114" s="150" t="s">
        <v>5</v>
      </c>
      <c r="AW114" s="150" t="s">
        <v>5</v>
      </c>
      <c r="AX114" s="150" t="s">
        <v>5</v>
      </c>
      <c r="AY114" s="150" t="s">
        <v>5</v>
      </c>
      <c r="AZ114" s="150" t="s">
        <v>5</v>
      </c>
      <c r="BA114" s="150" t="s">
        <v>5</v>
      </c>
      <c r="BB114" s="150" t="s">
        <v>5</v>
      </c>
      <c r="BC114" s="150" t="s">
        <v>5</v>
      </c>
      <c r="BD114" s="150" t="s">
        <v>5</v>
      </c>
      <c r="BE114" s="150" t="s">
        <v>5</v>
      </c>
      <c r="BF114" s="150" t="s">
        <v>5</v>
      </c>
      <c r="BG114" s="275">
        <v>6</v>
      </c>
      <c r="BH114" s="274">
        <v>0.66666666666666663</v>
      </c>
    </row>
    <row r="115" spans="3:60" ht="45" hidden="1" customHeight="1" thickBot="1">
      <c r="C115" s="184">
        <v>105</v>
      </c>
      <c r="D115" s="147" t="s">
        <v>124</v>
      </c>
      <c r="E115" s="149">
        <v>29</v>
      </c>
      <c r="F115" s="150">
        <v>0.76</v>
      </c>
      <c r="G115" s="149">
        <v>28</v>
      </c>
      <c r="H115" s="150">
        <v>0.71</v>
      </c>
      <c r="I115" s="149">
        <v>29</v>
      </c>
      <c r="J115" s="150">
        <v>0.72</v>
      </c>
      <c r="K115" s="149">
        <v>30</v>
      </c>
      <c r="L115" s="150">
        <v>0.7</v>
      </c>
      <c r="M115" s="149">
        <v>28</v>
      </c>
      <c r="N115" s="150">
        <v>0.7142857142857143</v>
      </c>
      <c r="O115" s="149">
        <v>33</v>
      </c>
      <c r="P115" s="150">
        <v>0.73</v>
      </c>
      <c r="Q115" s="149">
        <v>36</v>
      </c>
      <c r="R115" s="150">
        <v>0.75</v>
      </c>
      <c r="S115" s="149">
        <v>33</v>
      </c>
      <c r="T115" s="150">
        <v>0.73</v>
      </c>
      <c r="U115" s="149">
        <v>34</v>
      </c>
      <c r="V115" s="150">
        <v>0.74</v>
      </c>
      <c r="W115" s="149">
        <v>43</v>
      </c>
      <c r="X115" s="150">
        <v>0.72093023255813948</v>
      </c>
      <c r="Y115" s="149">
        <v>43</v>
      </c>
      <c r="Z115" s="150">
        <v>0.72093023255813948</v>
      </c>
      <c r="AA115" s="149">
        <v>37</v>
      </c>
      <c r="AB115" s="150">
        <v>0.7567567567567568</v>
      </c>
      <c r="AC115" s="149">
        <v>36</v>
      </c>
      <c r="AD115" s="150">
        <v>0.75</v>
      </c>
      <c r="AE115" s="149">
        <v>37</v>
      </c>
      <c r="AF115" s="150">
        <v>0.7567567567567568</v>
      </c>
      <c r="AG115" s="149">
        <v>37</v>
      </c>
      <c r="AH115" s="150">
        <v>0.78378378378378377</v>
      </c>
      <c r="AI115" s="149">
        <v>38</v>
      </c>
      <c r="AJ115" s="150">
        <v>0.79</v>
      </c>
      <c r="AK115" s="149">
        <v>42</v>
      </c>
      <c r="AL115" s="150">
        <v>0.7857142857142857</v>
      </c>
      <c r="AM115" s="149">
        <v>36</v>
      </c>
      <c r="AN115" s="150">
        <v>0.77777777777777779</v>
      </c>
      <c r="AO115" s="149">
        <v>39</v>
      </c>
      <c r="AP115" s="150">
        <v>0.74358974358974361</v>
      </c>
      <c r="AQ115" s="149">
        <v>40</v>
      </c>
      <c r="AR115" s="150">
        <v>0.72499999999999998</v>
      </c>
      <c r="AS115" s="149">
        <v>50</v>
      </c>
      <c r="AT115" s="150">
        <v>0.74</v>
      </c>
      <c r="AU115" s="149">
        <v>53</v>
      </c>
      <c r="AV115" s="150">
        <v>0.7</v>
      </c>
      <c r="AW115" s="149">
        <v>50</v>
      </c>
      <c r="AX115" s="150">
        <v>0.68</v>
      </c>
      <c r="AY115" s="149">
        <v>47</v>
      </c>
      <c r="AZ115" s="150">
        <v>0.7021276595744681</v>
      </c>
      <c r="BA115" s="149">
        <v>43</v>
      </c>
      <c r="BB115" s="150">
        <v>0.67441860465116277</v>
      </c>
      <c r="BC115" s="149">
        <v>50</v>
      </c>
      <c r="BD115" s="150">
        <v>0.66</v>
      </c>
      <c r="BE115" s="149">
        <v>46</v>
      </c>
      <c r="BF115" s="150">
        <v>0.65217391304347827</v>
      </c>
      <c r="BG115" s="149">
        <v>44</v>
      </c>
      <c r="BH115" s="150">
        <v>0.65909090909090906</v>
      </c>
    </row>
    <row r="116" spans="3:60" ht="45" hidden="1" customHeight="1" thickBot="1">
      <c r="C116" s="184">
        <v>106</v>
      </c>
      <c r="D116" s="147" t="s">
        <v>147</v>
      </c>
      <c r="E116" s="149">
        <v>41</v>
      </c>
      <c r="F116" s="150">
        <v>0.66</v>
      </c>
      <c r="G116" s="149">
        <v>41</v>
      </c>
      <c r="H116" s="150">
        <v>0.66</v>
      </c>
      <c r="I116" s="149">
        <v>40</v>
      </c>
      <c r="J116" s="150">
        <v>0.63</v>
      </c>
      <c r="K116" s="149">
        <v>35</v>
      </c>
      <c r="L116" s="150">
        <v>0.66</v>
      </c>
      <c r="M116" s="149">
        <v>34</v>
      </c>
      <c r="N116" s="150">
        <v>0.6470588235294118</v>
      </c>
      <c r="O116" s="149">
        <v>37</v>
      </c>
      <c r="P116" s="150">
        <v>0.65</v>
      </c>
      <c r="Q116" s="149">
        <v>35</v>
      </c>
      <c r="R116" s="150">
        <v>0.63</v>
      </c>
      <c r="S116" s="149">
        <v>33</v>
      </c>
      <c r="T116" s="150">
        <v>0.64</v>
      </c>
      <c r="U116" s="149">
        <v>28</v>
      </c>
      <c r="V116" s="150">
        <v>0.61</v>
      </c>
      <c r="W116" s="149">
        <v>25</v>
      </c>
      <c r="X116" s="150">
        <v>0.56000000000000005</v>
      </c>
      <c r="Y116" s="149">
        <v>25</v>
      </c>
      <c r="Z116" s="150">
        <v>0.56000000000000005</v>
      </c>
      <c r="AA116" s="149">
        <v>24</v>
      </c>
      <c r="AB116" s="150">
        <v>0.66666666666666663</v>
      </c>
      <c r="AC116" s="149">
        <v>22</v>
      </c>
      <c r="AD116" s="150">
        <v>0.68181818181818177</v>
      </c>
      <c r="AE116" s="149">
        <v>27</v>
      </c>
      <c r="AF116" s="150">
        <v>0.66666666666666663</v>
      </c>
      <c r="AG116" s="149">
        <v>25</v>
      </c>
      <c r="AH116" s="150">
        <v>0.64</v>
      </c>
      <c r="AI116" s="149">
        <v>25</v>
      </c>
      <c r="AJ116" s="150">
        <v>0.68</v>
      </c>
      <c r="AK116" s="149">
        <v>30</v>
      </c>
      <c r="AL116" s="150">
        <v>0.6333333333333333</v>
      </c>
      <c r="AM116" s="149">
        <v>29</v>
      </c>
      <c r="AN116" s="150">
        <v>0.65517241379310343</v>
      </c>
      <c r="AO116" s="149">
        <v>28</v>
      </c>
      <c r="AP116" s="150">
        <v>0.6785714285714286</v>
      </c>
      <c r="AQ116" s="149">
        <v>26</v>
      </c>
      <c r="AR116" s="150">
        <v>0.65384615384615385</v>
      </c>
      <c r="AS116" s="149">
        <v>26</v>
      </c>
      <c r="AT116" s="150">
        <v>0.61538461538461542</v>
      </c>
      <c r="AU116" s="149">
        <v>26</v>
      </c>
      <c r="AV116" s="150">
        <v>0.62</v>
      </c>
      <c r="AW116" s="149">
        <v>26</v>
      </c>
      <c r="AX116" s="150">
        <v>0.65384615384615385</v>
      </c>
      <c r="AY116" s="149">
        <v>26</v>
      </c>
      <c r="AZ116" s="150">
        <v>0.61538461538461542</v>
      </c>
      <c r="BA116" s="149">
        <v>26</v>
      </c>
      <c r="BB116" s="150">
        <v>0.61538461538461542</v>
      </c>
      <c r="BC116" s="149">
        <v>23</v>
      </c>
      <c r="BD116" s="150">
        <v>0.60869565217391308</v>
      </c>
      <c r="BE116" s="149">
        <v>26</v>
      </c>
      <c r="BF116" s="150">
        <v>0.65384615384615385</v>
      </c>
      <c r="BG116" s="149">
        <v>26</v>
      </c>
      <c r="BH116" s="150">
        <v>0.65384615384615385</v>
      </c>
    </row>
    <row r="117" spans="3:60" ht="45" hidden="1" customHeight="1" thickBot="1">
      <c r="C117" s="184">
        <v>107</v>
      </c>
      <c r="D117" s="147" t="s">
        <v>142</v>
      </c>
      <c r="E117" s="149" t="s">
        <v>5</v>
      </c>
      <c r="F117" s="150" t="s">
        <v>5</v>
      </c>
      <c r="G117" s="149" t="s">
        <v>5</v>
      </c>
      <c r="H117" s="150" t="s">
        <v>5</v>
      </c>
      <c r="I117" s="149" t="s">
        <v>5</v>
      </c>
      <c r="J117" s="150" t="s">
        <v>5</v>
      </c>
      <c r="K117" s="149">
        <v>1</v>
      </c>
      <c r="L117" s="150">
        <v>0</v>
      </c>
      <c r="M117" s="149">
        <v>6</v>
      </c>
      <c r="N117" s="150">
        <v>0.16666666666666666</v>
      </c>
      <c r="O117" s="149">
        <v>5</v>
      </c>
      <c r="P117" s="150">
        <v>0</v>
      </c>
      <c r="Q117" s="149">
        <v>6</v>
      </c>
      <c r="R117" s="150">
        <v>0.33</v>
      </c>
      <c r="S117" s="149">
        <v>6</v>
      </c>
      <c r="T117" s="150">
        <v>0.33</v>
      </c>
      <c r="U117" s="149">
        <v>7</v>
      </c>
      <c r="V117" s="150">
        <v>0.28999999999999998</v>
      </c>
      <c r="W117" s="149">
        <v>7</v>
      </c>
      <c r="X117" s="150">
        <v>0.2857142857142857</v>
      </c>
      <c r="Y117" s="149">
        <v>7</v>
      </c>
      <c r="Z117" s="150">
        <v>0.2857142857142857</v>
      </c>
      <c r="AA117" s="149">
        <v>7</v>
      </c>
      <c r="AB117" s="150">
        <v>0.2857142857142857</v>
      </c>
      <c r="AC117" s="149">
        <v>7</v>
      </c>
      <c r="AD117" s="150">
        <v>0.2857142857142857</v>
      </c>
      <c r="AE117" s="149">
        <v>9</v>
      </c>
      <c r="AF117" s="150">
        <v>0.44444444444444442</v>
      </c>
      <c r="AG117" s="149">
        <v>11</v>
      </c>
      <c r="AH117" s="150">
        <v>0.54545454545454541</v>
      </c>
      <c r="AI117" s="149">
        <v>9</v>
      </c>
      <c r="AJ117" s="150">
        <v>0.66666666666666663</v>
      </c>
      <c r="AK117" s="149">
        <v>14</v>
      </c>
      <c r="AL117" s="150">
        <v>0.7857142857142857</v>
      </c>
      <c r="AM117" s="149">
        <v>9</v>
      </c>
      <c r="AN117" s="150">
        <v>0.77777777777777779</v>
      </c>
      <c r="AO117" s="149">
        <v>11</v>
      </c>
      <c r="AP117" s="150">
        <v>0.72727272727272729</v>
      </c>
      <c r="AQ117" s="149">
        <v>9</v>
      </c>
      <c r="AR117" s="150">
        <v>0.66666666666666663</v>
      </c>
      <c r="AS117" s="149">
        <v>15</v>
      </c>
      <c r="AT117" s="150">
        <v>0.6</v>
      </c>
      <c r="AU117" s="149">
        <v>17</v>
      </c>
      <c r="AV117" s="150">
        <v>0.59</v>
      </c>
      <c r="AW117" s="149">
        <v>16</v>
      </c>
      <c r="AX117" s="150">
        <v>0.5</v>
      </c>
      <c r="AY117" s="149">
        <v>17</v>
      </c>
      <c r="AZ117" s="150">
        <v>0.6470588235294118</v>
      </c>
      <c r="BA117" s="149">
        <v>19</v>
      </c>
      <c r="BB117" s="150">
        <v>0.57894736842105265</v>
      </c>
      <c r="BC117" s="149">
        <v>20</v>
      </c>
      <c r="BD117" s="150">
        <v>0.65</v>
      </c>
      <c r="BE117" s="149">
        <v>22</v>
      </c>
      <c r="BF117" s="150">
        <v>0.63636363636363635</v>
      </c>
      <c r="BG117" s="149">
        <v>26</v>
      </c>
      <c r="BH117" s="150">
        <v>0.65384615384615385</v>
      </c>
    </row>
    <row r="118" spans="3:60" ht="45" hidden="1" customHeight="1" thickBot="1">
      <c r="C118" s="184">
        <v>108</v>
      </c>
      <c r="D118" s="147" t="s">
        <v>165</v>
      </c>
      <c r="E118" s="149" t="s">
        <v>5</v>
      </c>
      <c r="F118" s="150" t="s">
        <v>5</v>
      </c>
      <c r="G118" s="149" t="s">
        <v>5</v>
      </c>
      <c r="H118" s="150" t="s">
        <v>5</v>
      </c>
      <c r="I118" s="149" t="s">
        <v>5</v>
      </c>
      <c r="J118" s="150" t="s">
        <v>5</v>
      </c>
      <c r="K118" s="149" t="s">
        <v>5</v>
      </c>
      <c r="L118" s="150" t="s">
        <v>5</v>
      </c>
      <c r="M118" s="149" t="s">
        <v>5</v>
      </c>
      <c r="N118" s="150" t="s">
        <v>5</v>
      </c>
      <c r="O118" s="149" t="s">
        <v>5</v>
      </c>
      <c r="P118" s="150" t="s">
        <v>5</v>
      </c>
      <c r="Q118" s="149" t="s">
        <v>5</v>
      </c>
      <c r="R118" s="150" t="s">
        <v>5</v>
      </c>
      <c r="S118" s="149" t="s">
        <v>5</v>
      </c>
      <c r="T118" s="150" t="s">
        <v>5</v>
      </c>
      <c r="U118" s="149" t="s">
        <v>5</v>
      </c>
      <c r="V118" s="150" t="s">
        <v>5</v>
      </c>
      <c r="W118" s="149" t="s">
        <v>5</v>
      </c>
      <c r="X118" s="150" t="s">
        <v>5</v>
      </c>
      <c r="Y118" s="149" t="s">
        <v>5</v>
      </c>
      <c r="Z118" s="150" t="s">
        <v>5</v>
      </c>
      <c r="AA118" s="149" t="s">
        <v>5</v>
      </c>
      <c r="AB118" s="150" t="s">
        <v>5</v>
      </c>
      <c r="AC118" s="149" t="s">
        <v>5</v>
      </c>
      <c r="AD118" s="150" t="s">
        <v>5</v>
      </c>
      <c r="AE118" s="149" t="s">
        <v>5</v>
      </c>
      <c r="AF118" s="150" t="s">
        <v>5</v>
      </c>
      <c r="AG118" s="149" t="s">
        <v>5</v>
      </c>
      <c r="AH118" s="150" t="s">
        <v>5</v>
      </c>
      <c r="AI118" s="149">
        <v>4</v>
      </c>
      <c r="AJ118" s="150">
        <v>0.5</v>
      </c>
      <c r="AK118" s="149">
        <v>7</v>
      </c>
      <c r="AL118" s="150">
        <v>0.5714285714285714</v>
      </c>
      <c r="AM118" s="149">
        <v>9</v>
      </c>
      <c r="AN118" s="150">
        <v>0.55555555555555558</v>
      </c>
      <c r="AO118" s="149">
        <v>9</v>
      </c>
      <c r="AP118" s="150">
        <v>0.55555555555555558</v>
      </c>
      <c r="AQ118" s="149">
        <v>9</v>
      </c>
      <c r="AR118" s="150">
        <v>0.55555555555555558</v>
      </c>
      <c r="AS118" s="149">
        <v>9</v>
      </c>
      <c r="AT118" s="150">
        <v>0.55555555555555558</v>
      </c>
      <c r="AU118" s="149">
        <v>12</v>
      </c>
      <c r="AV118" s="150">
        <v>0.67</v>
      </c>
      <c r="AW118" s="149">
        <v>12</v>
      </c>
      <c r="AX118" s="150">
        <v>0.41666666666666669</v>
      </c>
      <c r="AY118" s="149">
        <v>11</v>
      </c>
      <c r="AZ118" s="150">
        <v>0.63636363636363635</v>
      </c>
      <c r="BA118" s="149">
        <v>11</v>
      </c>
      <c r="BB118" s="150">
        <v>0.63636363636363635</v>
      </c>
      <c r="BC118" s="149">
        <v>12</v>
      </c>
      <c r="BD118" s="150">
        <v>0.66666666666666663</v>
      </c>
      <c r="BE118" s="149">
        <v>10</v>
      </c>
      <c r="BF118" s="150">
        <v>0.6</v>
      </c>
      <c r="BG118" s="149">
        <v>11</v>
      </c>
      <c r="BH118" s="150">
        <v>0.63636363636363635</v>
      </c>
    </row>
    <row r="119" spans="3:60" ht="45" hidden="1" customHeight="1" thickBot="1">
      <c r="C119" s="184">
        <v>109</v>
      </c>
      <c r="D119" s="147" t="s">
        <v>128</v>
      </c>
      <c r="E119" s="149" t="s">
        <v>5</v>
      </c>
      <c r="F119" s="150" t="s">
        <v>5</v>
      </c>
      <c r="G119" s="149" t="s">
        <v>5</v>
      </c>
      <c r="H119" s="150" t="s">
        <v>5</v>
      </c>
      <c r="I119" s="149" t="s">
        <v>5</v>
      </c>
      <c r="J119" s="150" t="s">
        <v>5</v>
      </c>
      <c r="K119" s="149" t="s">
        <v>5</v>
      </c>
      <c r="L119" s="150" t="s">
        <v>5</v>
      </c>
      <c r="M119" s="149" t="s">
        <v>5</v>
      </c>
      <c r="N119" s="150" t="s">
        <v>5</v>
      </c>
      <c r="O119" s="149" t="s">
        <v>5</v>
      </c>
      <c r="P119" s="150" t="s">
        <v>5</v>
      </c>
      <c r="Q119" s="149" t="s">
        <v>5</v>
      </c>
      <c r="R119" s="150" t="s">
        <v>5</v>
      </c>
      <c r="S119" s="149" t="s">
        <v>5</v>
      </c>
      <c r="T119" s="150" t="s">
        <v>5</v>
      </c>
      <c r="U119" s="149" t="s">
        <v>5</v>
      </c>
      <c r="V119" s="150" t="s">
        <v>5</v>
      </c>
      <c r="W119" s="149" t="s">
        <v>5</v>
      </c>
      <c r="X119" s="150" t="s">
        <v>5</v>
      </c>
      <c r="Y119" s="149" t="s">
        <v>5</v>
      </c>
      <c r="Z119" s="150" t="s">
        <v>5</v>
      </c>
      <c r="AA119" s="149" t="s">
        <v>5</v>
      </c>
      <c r="AB119" s="150" t="s">
        <v>5</v>
      </c>
      <c r="AC119" s="149" t="s">
        <v>5</v>
      </c>
      <c r="AD119" s="150" t="s">
        <v>5</v>
      </c>
      <c r="AE119" s="149" t="s">
        <v>5</v>
      </c>
      <c r="AF119" s="150" t="s">
        <v>5</v>
      </c>
      <c r="AG119" s="149">
        <v>0</v>
      </c>
      <c r="AH119" s="150">
        <v>0</v>
      </c>
      <c r="AI119" s="149">
        <v>7</v>
      </c>
      <c r="AJ119" s="150">
        <v>0.7142857142857143</v>
      </c>
      <c r="AK119" s="149">
        <v>7</v>
      </c>
      <c r="AL119" s="150">
        <v>0.7142857142857143</v>
      </c>
      <c r="AM119" s="149">
        <v>10</v>
      </c>
      <c r="AN119" s="150">
        <v>0.7</v>
      </c>
      <c r="AO119" s="149">
        <v>7</v>
      </c>
      <c r="AP119" s="150">
        <v>0.7142857142857143</v>
      </c>
      <c r="AQ119" s="149">
        <v>7</v>
      </c>
      <c r="AR119" s="150">
        <v>0.7142857142857143</v>
      </c>
      <c r="AS119" s="149">
        <v>9</v>
      </c>
      <c r="AT119" s="150">
        <v>0.77777777777777779</v>
      </c>
      <c r="AU119" s="149">
        <v>7</v>
      </c>
      <c r="AV119" s="150">
        <v>0.86</v>
      </c>
      <c r="AW119" s="149">
        <v>8</v>
      </c>
      <c r="AX119" s="150">
        <v>0.625</v>
      </c>
      <c r="AY119" s="149">
        <v>9</v>
      </c>
      <c r="AZ119" s="150">
        <v>0.77777777777777779</v>
      </c>
      <c r="BA119" s="149">
        <v>10</v>
      </c>
      <c r="BB119" s="150">
        <v>0.6</v>
      </c>
      <c r="BC119" s="149">
        <v>11</v>
      </c>
      <c r="BD119" s="150">
        <v>0.54545454545454541</v>
      </c>
      <c r="BE119" s="149">
        <v>10</v>
      </c>
      <c r="BF119" s="150">
        <v>0.6</v>
      </c>
      <c r="BG119" s="149">
        <v>11</v>
      </c>
      <c r="BH119" s="150">
        <v>0.63636363636363635</v>
      </c>
    </row>
    <row r="120" spans="3:60" ht="45" hidden="1" customHeight="1" thickBot="1">
      <c r="C120" s="184">
        <v>110</v>
      </c>
      <c r="D120" s="147" t="s">
        <v>121</v>
      </c>
      <c r="E120" s="149">
        <v>44</v>
      </c>
      <c r="F120" s="150">
        <v>0.61</v>
      </c>
      <c r="G120" s="149">
        <v>39</v>
      </c>
      <c r="H120" s="150">
        <v>0.59</v>
      </c>
      <c r="I120" s="149">
        <v>37</v>
      </c>
      <c r="J120" s="150">
        <v>0.59</v>
      </c>
      <c r="K120" s="149">
        <v>39</v>
      </c>
      <c r="L120" s="150">
        <v>0.62</v>
      </c>
      <c r="M120" s="149">
        <v>39</v>
      </c>
      <c r="N120" s="150">
        <v>0.61538461538461542</v>
      </c>
      <c r="O120" s="149">
        <v>39</v>
      </c>
      <c r="P120" s="150">
        <v>0.62</v>
      </c>
      <c r="Q120" s="149">
        <v>37</v>
      </c>
      <c r="R120" s="150">
        <v>0.59</v>
      </c>
      <c r="S120" s="149">
        <v>36</v>
      </c>
      <c r="T120" s="150">
        <v>0.57999999999999996</v>
      </c>
      <c r="U120" s="149">
        <v>36</v>
      </c>
      <c r="V120" s="150">
        <v>0.61</v>
      </c>
      <c r="W120" s="149">
        <v>35</v>
      </c>
      <c r="X120" s="150">
        <v>0.6</v>
      </c>
      <c r="Y120" s="149">
        <v>34</v>
      </c>
      <c r="Z120" s="150">
        <v>0.58823529411764708</v>
      </c>
      <c r="AA120" s="149">
        <v>33</v>
      </c>
      <c r="AB120" s="150">
        <v>0.60606060606060608</v>
      </c>
      <c r="AC120" s="149">
        <v>30</v>
      </c>
      <c r="AD120" s="150">
        <v>0.6333333333333333</v>
      </c>
      <c r="AE120" s="149">
        <v>27</v>
      </c>
      <c r="AF120" s="150">
        <v>0.62962962962962965</v>
      </c>
      <c r="AG120" s="149">
        <v>29</v>
      </c>
      <c r="AH120" s="150">
        <v>0.65517241379310343</v>
      </c>
      <c r="AI120" s="149">
        <v>31</v>
      </c>
      <c r="AJ120" s="150">
        <v>0.67741935483870963</v>
      </c>
      <c r="AK120" s="149">
        <v>29</v>
      </c>
      <c r="AL120" s="150">
        <v>0.68965517241379315</v>
      </c>
      <c r="AM120" s="149">
        <v>29</v>
      </c>
      <c r="AN120" s="150">
        <v>0.72413793103448276</v>
      </c>
      <c r="AO120" s="149">
        <v>33</v>
      </c>
      <c r="AP120" s="150">
        <v>0.72727272727272729</v>
      </c>
      <c r="AQ120" s="149">
        <v>34</v>
      </c>
      <c r="AR120" s="150">
        <v>0.73529411764705888</v>
      </c>
      <c r="AS120" s="149">
        <v>31</v>
      </c>
      <c r="AT120" s="150">
        <v>0.70967741935483875</v>
      </c>
      <c r="AU120" s="149">
        <v>31</v>
      </c>
      <c r="AV120" s="150">
        <v>0.74</v>
      </c>
      <c r="AW120" s="149">
        <v>29</v>
      </c>
      <c r="AX120" s="150">
        <v>0.68965517241379315</v>
      </c>
      <c r="AY120" s="149">
        <v>26</v>
      </c>
      <c r="AZ120" s="150">
        <v>0.65384615384615385</v>
      </c>
      <c r="BA120" s="149">
        <v>29</v>
      </c>
      <c r="BB120" s="150">
        <v>0.65517241379310343</v>
      </c>
      <c r="BC120" s="149">
        <v>28</v>
      </c>
      <c r="BD120" s="150">
        <v>0.6428571428571429</v>
      </c>
      <c r="BE120" s="149">
        <v>31</v>
      </c>
      <c r="BF120" s="150">
        <v>0.67741935483870963</v>
      </c>
      <c r="BG120" s="149">
        <v>30</v>
      </c>
      <c r="BH120" s="150">
        <v>0.6333333333333333</v>
      </c>
    </row>
    <row r="121" spans="3:60" ht="45" hidden="1" customHeight="1" thickBot="1">
      <c r="C121" s="184">
        <v>111</v>
      </c>
      <c r="D121" s="147" t="s">
        <v>659</v>
      </c>
      <c r="E121" s="149">
        <v>26</v>
      </c>
      <c r="F121" s="150">
        <v>0.5</v>
      </c>
      <c r="G121" s="149">
        <v>25</v>
      </c>
      <c r="H121" s="150">
        <v>0.48</v>
      </c>
      <c r="I121" s="149">
        <v>24</v>
      </c>
      <c r="J121" s="150">
        <v>0.5</v>
      </c>
      <c r="K121" s="149">
        <v>24</v>
      </c>
      <c r="L121" s="150">
        <v>0.5</v>
      </c>
      <c r="M121" s="149">
        <v>18</v>
      </c>
      <c r="N121" s="150">
        <v>0.5</v>
      </c>
      <c r="O121" s="149">
        <v>18</v>
      </c>
      <c r="P121" s="150">
        <v>0.5</v>
      </c>
      <c r="Q121" s="149">
        <v>23</v>
      </c>
      <c r="R121" s="150">
        <v>0.56999999999999995</v>
      </c>
      <c r="S121" s="149">
        <v>18</v>
      </c>
      <c r="T121" s="150">
        <v>0.5</v>
      </c>
      <c r="U121" s="149">
        <v>18</v>
      </c>
      <c r="V121" s="150">
        <v>0.5</v>
      </c>
      <c r="W121" s="149">
        <v>18</v>
      </c>
      <c r="X121" s="150">
        <v>0.5</v>
      </c>
      <c r="Y121" s="149">
        <v>18</v>
      </c>
      <c r="Z121" s="150">
        <v>0.5</v>
      </c>
      <c r="AA121" s="149">
        <v>17</v>
      </c>
      <c r="AB121" s="150">
        <v>0.52941176470588236</v>
      </c>
      <c r="AC121" s="149">
        <v>17</v>
      </c>
      <c r="AD121" s="150">
        <v>0.47058823529411764</v>
      </c>
      <c r="AE121" s="149">
        <v>16</v>
      </c>
      <c r="AF121" s="150">
        <v>0.5</v>
      </c>
      <c r="AG121" s="149">
        <v>15</v>
      </c>
      <c r="AH121" s="150">
        <v>0.46666666666666667</v>
      </c>
      <c r="AI121" s="149">
        <v>17</v>
      </c>
      <c r="AJ121" s="150">
        <v>0.41176470588235292</v>
      </c>
      <c r="AK121" s="149">
        <v>17</v>
      </c>
      <c r="AL121" s="150">
        <v>0.41176470588235292</v>
      </c>
      <c r="AM121" s="149">
        <v>17</v>
      </c>
      <c r="AN121" s="150">
        <v>0.41176470588235292</v>
      </c>
      <c r="AO121" s="149">
        <v>16</v>
      </c>
      <c r="AP121" s="150">
        <v>0.4375</v>
      </c>
      <c r="AQ121" s="149">
        <v>16</v>
      </c>
      <c r="AR121" s="150">
        <v>0.4375</v>
      </c>
      <c r="AS121" s="149">
        <v>16</v>
      </c>
      <c r="AT121" s="150">
        <v>0.4375</v>
      </c>
      <c r="AU121" s="149">
        <v>17</v>
      </c>
      <c r="AV121" s="150">
        <v>0.53</v>
      </c>
      <c r="AW121" s="149">
        <v>18</v>
      </c>
      <c r="AX121" s="150">
        <v>0.5</v>
      </c>
      <c r="AY121" s="149">
        <v>19</v>
      </c>
      <c r="AZ121" s="150">
        <v>0.57894736842105265</v>
      </c>
      <c r="BA121" s="149">
        <v>19</v>
      </c>
      <c r="BB121" s="150">
        <v>0.57894736842105265</v>
      </c>
      <c r="BC121" s="149">
        <v>19</v>
      </c>
      <c r="BD121" s="150">
        <v>0.63157894736842102</v>
      </c>
      <c r="BE121" s="149">
        <v>19</v>
      </c>
      <c r="BF121" s="150">
        <v>0.63157894736842102</v>
      </c>
      <c r="BG121" s="149">
        <v>19</v>
      </c>
      <c r="BH121" s="150">
        <v>0.63157894736842102</v>
      </c>
    </row>
    <row r="122" spans="3:60" ht="45" hidden="1" customHeight="1" thickBot="1">
      <c r="C122" s="184">
        <v>112</v>
      </c>
      <c r="D122" s="147" t="s">
        <v>139</v>
      </c>
      <c r="E122" s="149" t="s">
        <v>5</v>
      </c>
      <c r="F122" s="150" t="s">
        <v>5</v>
      </c>
      <c r="G122" s="149">
        <v>3</v>
      </c>
      <c r="H122" s="150">
        <v>1</v>
      </c>
      <c r="I122" s="149">
        <v>1</v>
      </c>
      <c r="J122" s="150">
        <v>1</v>
      </c>
      <c r="K122" s="149">
        <v>9</v>
      </c>
      <c r="L122" s="150">
        <v>0.67</v>
      </c>
      <c r="M122" s="149">
        <v>8</v>
      </c>
      <c r="N122" s="150">
        <v>0.75</v>
      </c>
      <c r="O122" s="149">
        <v>9</v>
      </c>
      <c r="P122" s="150">
        <v>0.67</v>
      </c>
      <c r="Q122" s="149">
        <v>9</v>
      </c>
      <c r="R122" s="150">
        <v>0.67</v>
      </c>
      <c r="S122" s="149">
        <v>9</v>
      </c>
      <c r="T122" s="150">
        <v>0.67</v>
      </c>
      <c r="U122" s="149">
        <v>9</v>
      </c>
      <c r="V122" s="150">
        <v>0.67</v>
      </c>
      <c r="W122" s="149">
        <v>9</v>
      </c>
      <c r="X122" s="150">
        <v>0.66666666666666663</v>
      </c>
      <c r="Y122" s="149">
        <v>9</v>
      </c>
      <c r="Z122" s="150">
        <v>0.66666666666666663</v>
      </c>
      <c r="AA122" s="149">
        <v>8</v>
      </c>
      <c r="AB122" s="150">
        <v>0.625</v>
      </c>
      <c r="AC122" s="149">
        <v>10</v>
      </c>
      <c r="AD122" s="150">
        <v>0.6</v>
      </c>
      <c r="AE122" s="149">
        <v>12</v>
      </c>
      <c r="AF122" s="150">
        <v>0.58333333333333337</v>
      </c>
      <c r="AG122" s="149">
        <v>12</v>
      </c>
      <c r="AH122" s="150">
        <v>0.66666666666666663</v>
      </c>
      <c r="AI122" s="149">
        <v>11</v>
      </c>
      <c r="AJ122" s="150">
        <v>0.72727272727272729</v>
      </c>
      <c r="AK122" s="149">
        <v>11</v>
      </c>
      <c r="AL122" s="150">
        <v>0.72727272727272729</v>
      </c>
      <c r="AM122" s="149">
        <v>14</v>
      </c>
      <c r="AN122" s="150">
        <v>0.7142857142857143</v>
      </c>
      <c r="AO122" s="149">
        <v>16</v>
      </c>
      <c r="AP122" s="150">
        <v>0.6875</v>
      </c>
      <c r="AQ122" s="149">
        <v>15</v>
      </c>
      <c r="AR122" s="150">
        <v>0.66666666666666663</v>
      </c>
      <c r="AS122" s="149">
        <v>15</v>
      </c>
      <c r="AT122" s="150">
        <v>0.66666666666666663</v>
      </c>
      <c r="AU122" s="149">
        <v>18</v>
      </c>
      <c r="AV122" s="150">
        <v>0.61</v>
      </c>
      <c r="AW122" s="149">
        <v>18</v>
      </c>
      <c r="AX122" s="150">
        <v>0.72222222222222221</v>
      </c>
      <c r="AY122" s="149">
        <v>17</v>
      </c>
      <c r="AZ122" s="150">
        <v>0.52941176470588236</v>
      </c>
      <c r="BA122" s="149">
        <v>17</v>
      </c>
      <c r="BB122" s="150">
        <v>0.58823529411764708</v>
      </c>
      <c r="BC122" s="149">
        <v>16</v>
      </c>
      <c r="BD122" s="150">
        <v>0.5625</v>
      </c>
      <c r="BE122" s="149">
        <v>15</v>
      </c>
      <c r="BF122" s="150">
        <v>0.6</v>
      </c>
      <c r="BG122" s="149">
        <v>19</v>
      </c>
      <c r="BH122" s="150">
        <v>0.63157894736842102</v>
      </c>
    </row>
    <row r="123" spans="3:60" ht="45" hidden="1" customHeight="1" thickBot="1">
      <c r="C123" s="184">
        <v>113</v>
      </c>
      <c r="D123" s="147" t="s">
        <v>190</v>
      </c>
      <c r="E123" s="149" t="s">
        <v>5</v>
      </c>
      <c r="F123" s="150" t="s">
        <v>5</v>
      </c>
      <c r="G123" s="149" t="s">
        <v>5</v>
      </c>
      <c r="H123" s="150" t="s">
        <v>5</v>
      </c>
      <c r="I123" s="149" t="s">
        <v>5</v>
      </c>
      <c r="J123" s="150" t="s">
        <v>5</v>
      </c>
      <c r="K123" s="149" t="s">
        <v>5</v>
      </c>
      <c r="L123" s="150" t="s">
        <v>5</v>
      </c>
      <c r="M123" s="149" t="s">
        <v>5</v>
      </c>
      <c r="N123" s="150" t="s">
        <v>5</v>
      </c>
      <c r="O123" s="149" t="s">
        <v>5</v>
      </c>
      <c r="P123" s="150" t="s">
        <v>5</v>
      </c>
      <c r="Q123" s="149" t="s">
        <v>5</v>
      </c>
      <c r="R123" s="150" t="s">
        <v>5</v>
      </c>
      <c r="S123" s="149" t="s">
        <v>5</v>
      </c>
      <c r="T123" s="150" t="s">
        <v>5</v>
      </c>
      <c r="U123" s="149" t="s">
        <v>5</v>
      </c>
      <c r="V123" s="150" t="s">
        <v>5</v>
      </c>
      <c r="W123" s="149" t="s">
        <v>5</v>
      </c>
      <c r="X123" s="150" t="s">
        <v>5</v>
      </c>
      <c r="Y123" s="149" t="s">
        <v>5</v>
      </c>
      <c r="Z123" s="150" t="s">
        <v>5</v>
      </c>
      <c r="AA123" s="149" t="s">
        <v>5</v>
      </c>
      <c r="AB123" s="150" t="s">
        <v>5</v>
      </c>
      <c r="AC123" s="149" t="s">
        <v>5</v>
      </c>
      <c r="AD123" s="150" t="s">
        <v>5</v>
      </c>
      <c r="AE123" s="149" t="s">
        <v>5</v>
      </c>
      <c r="AF123" s="150" t="s">
        <v>5</v>
      </c>
      <c r="AG123" s="149" t="s">
        <v>5</v>
      </c>
      <c r="AH123" s="150" t="s">
        <v>5</v>
      </c>
      <c r="AI123" s="149" t="s">
        <v>5</v>
      </c>
      <c r="AJ123" s="150" t="s">
        <v>5</v>
      </c>
      <c r="AK123" s="149" t="s">
        <v>5</v>
      </c>
      <c r="AL123" s="150" t="s">
        <v>5</v>
      </c>
      <c r="AM123" s="149">
        <v>9</v>
      </c>
      <c r="AN123" s="150">
        <v>0.33333333333333331</v>
      </c>
      <c r="AO123" s="149">
        <v>3</v>
      </c>
      <c r="AP123" s="150">
        <v>0.33333333333333331</v>
      </c>
      <c r="AQ123" s="149">
        <v>4</v>
      </c>
      <c r="AR123" s="150">
        <v>0.25</v>
      </c>
      <c r="AS123" s="149">
        <v>10</v>
      </c>
      <c r="AT123" s="150">
        <v>0.4</v>
      </c>
      <c r="AU123" s="149">
        <v>16</v>
      </c>
      <c r="AV123" s="150">
        <v>0.56000000000000005</v>
      </c>
      <c r="AW123" s="149">
        <v>17</v>
      </c>
      <c r="AX123" s="150">
        <v>0.47058823529411764</v>
      </c>
      <c r="AY123" s="149">
        <v>16</v>
      </c>
      <c r="AZ123" s="150">
        <v>0.625</v>
      </c>
      <c r="BA123" s="149">
        <v>15</v>
      </c>
      <c r="BB123" s="150">
        <v>0.6</v>
      </c>
      <c r="BC123" s="149">
        <v>14</v>
      </c>
      <c r="BD123" s="150">
        <v>0.6428571428571429</v>
      </c>
      <c r="BE123" s="149">
        <v>15</v>
      </c>
      <c r="BF123" s="150">
        <v>0.6</v>
      </c>
      <c r="BG123" s="149">
        <v>16</v>
      </c>
      <c r="BH123" s="150">
        <v>0.625</v>
      </c>
    </row>
    <row r="124" spans="3:60" ht="45" hidden="1" customHeight="1" thickBot="1">
      <c r="C124" s="184">
        <v>114</v>
      </c>
      <c r="D124" s="147" t="s">
        <v>665</v>
      </c>
      <c r="E124" s="149" t="s">
        <v>5</v>
      </c>
      <c r="F124" s="149" t="s">
        <v>5</v>
      </c>
      <c r="G124" s="149" t="s">
        <v>5</v>
      </c>
      <c r="H124" s="149" t="s">
        <v>5</v>
      </c>
      <c r="I124" s="149" t="s">
        <v>5</v>
      </c>
      <c r="J124" s="149" t="s">
        <v>5</v>
      </c>
      <c r="K124" s="149" t="s">
        <v>5</v>
      </c>
      <c r="L124" s="149" t="s">
        <v>5</v>
      </c>
      <c r="M124" s="149" t="s">
        <v>5</v>
      </c>
      <c r="N124" s="149" t="s">
        <v>5</v>
      </c>
      <c r="O124" s="149" t="s">
        <v>5</v>
      </c>
      <c r="P124" s="149" t="s">
        <v>5</v>
      </c>
      <c r="Q124" s="149" t="s">
        <v>5</v>
      </c>
      <c r="R124" s="149" t="s">
        <v>5</v>
      </c>
      <c r="S124" s="149" t="s">
        <v>5</v>
      </c>
      <c r="T124" s="149" t="s">
        <v>5</v>
      </c>
      <c r="U124" s="149" t="s">
        <v>5</v>
      </c>
      <c r="V124" s="149" t="s">
        <v>5</v>
      </c>
      <c r="W124" s="149" t="s">
        <v>5</v>
      </c>
      <c r="X124" s="149" t="s">
        <v>5</v>
      </c>
      <c r="Y124" s="149" t="s">
        <v>5</v>
      </c>
      <c r="Z124" s="149" t="s">
        <v>5</v>
      </c>
      <c r="AA124" s="149" t="s">
        <v>5</v>
      </c>
      <c r="AB124" s="149" t="s">
        <v>5</v>
      </c>
      <c r="AC124" s="149" t="s">
        <v>5</v>
      </c>
      <c r="AD124" s="149" t="s">
        <v>5</v>
      </c>
      <c r="AE124" s="149" t="s">
        <v>5</v>
      </c>
      <c r="AF124" s="149" t="s">
        <v>5</v>
      </c>
      <c r="AG124" s="149" t="s">
        <v>5</v>
      </c>
      <c r="AH124" s="149" t="s">
        <v>5</v>
      </c>
      <c r="AI124" s="149" t="s">
        <v>5</v>
      </c>
      <c r="AJ124" s="149" t="s">
        <v>5</v>
      </c>
      <c r="AK124" s="149" t="s">
        <v>5</v>
      </c>
      <c r="AL124" s="149" t="s">
        <v>5</v>
      </c>
      <c r="AM124" s="149" t="s">
        <v>5</v>
      </c>
      <c r="AN124" s="149" t="s">
        <v>5</v>
      </c>
      <c r="AO124" s="149" t="s">
        <v>5</v>
      </c>
      <c r="AP124" s="149" t="s">
        <v>5</v>
      </c>
      <c r="AQ124" s="149" t="s">
        <v>5</v>
      </c>
      <c r="AR124" s="149" t="s">
        <v>5</v>
      </c>
      <c r="AS124" s="149" t="s">
        <v>5</v>
      </c>
      <c r="AT124" s="149" t="s">
        <v>5</v>
      </c>
      <c r="AU124" s="149" t="s">
        <v>5</v>
      </c>
      <c r="AV124" s="149" t="s">
        <v>5</v>
      </c>
      <c r="AW124" s="149" t="s">
        <v>5</v>
      </c>
      <c r="AX124" s="149" t="s">
        <v>5</v>
      </c>
      <c r="AY124" s="149" t="s">
        <v>5</v>
      </c>
      <c r="AZ124" s="149" t="s">
        <v>5</v>
      </c>
      <c r="BA124" s="149" t="s">
        <v>5</v>
      </c>
      <c r="BB124" s="149" t="s">
        <v>5</v>
      </c>
      <c r="BC124" s="149">
        <v>5</v>
      </c>
      <c r="BD124" s="149">
        <v>0.2</v>
      </c>
      <c r="BE124" s="149">
        <v>6</v>
      </c>
      <c r="BF124" s="149">
        <v>0.5</v>
      </c>
      <c r="BG124" s="149">
        <v>8</v>
      </c>
      <c r="BH124" s="150">
        <v>0.625</v>
      </c>
    </row>
    <row r="125" spans="3:60" ht="45" hidden="1" customHeight="1" thickBot="1">
      <c r="C125" s="184">
        <v>115</v>
      </c>
      <c r="D125" s="146" t="s">
        <v>688</v>
      </c>
      <c r="E125" s="149" t="s">
        <v>5</v>
      </c>
      <c r="F125" s="149" t="s">
        <v>5</v>
      </c>
      <c r="G125" s="149" t="s">
        <v>5</v>
      </c>
      <c r="H125" s="149" t="s">
        <v>5</v>
      </c>
      <c r="I125" s="149" t="s">
        <v>5</v>
      </c>
      <c r="J125" s="149" t="s">
        <v>5</v>
      </c>
      <c r="K125" s="149" t="s">
        <v>5</v>
      </c>
      <c r="L125" s="149" t="s">
        <v>5</v>
      </c>
      <c r="M125" s="149" t="s">
        <v>5</v>
      </c>
      <c r="N125" s="149" t="s">
        <v>5</v>
      </c>
      <c r="O125" s="149" t="s">
        <v>5</v>
      </c>
      <c r="P125" s="149" t="s">
        <v>5</v>
      </c>
      <c r="Q125" s="149" t="s">
        <v>5</v>
      </c>
      <c r="R125" s="149" t="s">
        <v>5</v>
      </c>
      <c r="S125" s="149" t="s">
        <v>5</v>
      </c>
      <c r="T125" s="149" t="s">
        <v>5</v>
      </c>
      <c r="U125" s="149" t="s">
        <v>5</v>
      </c>
      <c r="V125" s="149" t="s">
        <v>5</v>
      </c>
      <c r="W125" s="149" t="s">
        <v>5</v>
      </c>
      <c r="X125" s="149" t="s">
        <v>5</v>
      </c>
      <c r="Y125" s="149" t="s">
        <v>5</v>
      </c>
      <c r="Z125" s="149" t="s">
        <v>5</v>
      </c>
      <c r="AA125" s="149" t="s">
        <v>5</v>
      </c>
      <c r="AB125" s="149" t="s">
        <v>5</v>
      </c>
      <c r="AC125" s="149" t="s">
        <v>5</v>
      </c>
      <c r="AD125" s="149" t="s">
        <v>5</v>
      </c>
      <c r="AE125" s="149" t="s">
        <v>5</v>
      </c>
      <c r="AF125" s="149" t="s">
        <v>5</v>
      </c>
      <c r="AG125" s="149" t="s">
        <v>5</v>
      </c>
      <c r="AH125" s="149" t="s">
        <v>5</v>
      </c>
      <c r="AI125" s="149" t="s">
        <v>5</v>
      </c>
      <c r="AJ125" s="149" t="s">
        <v>5</v>
      </c>
      <c r="AK125" s="149" t="s">
        <v>5</v>
      </c>
      <c r="AL125" s="149" t="s">
        <v>5</v>
      </c>
      <c r="AM125" s="149" t="s">
        <v>5</v>
      </c>
      <c r="AN125" s="149" t="s">
        <v>5</v>
      </c>
      <c r="AO125" s="149" t="s">
        <v>5</v>
      </c>
      <c r="AP125" s="149" t="s">
        <v>5</v>
      </c>
      <c r="AQ125" s="149" t="s">
        <v>5</v>
      </c>
      <c r="AR125" s="149" t="s">
        <v>5</v>
      </c>
      <c r="AS125" s="149" t="s">
        <v>5</v>
      </c>
      <c r="AT125" s="149" t="s">
        <v>5</v>
      </c>
      <c r="AU125" s="149" t="s">
        <v>5</v>
      </c>
      <c r="AV125" s="149" t="s">
        <v>5</v>
      </c>
      <c r="AW125" s="149" t="s">
        <v>5</v>
      </c>
      <c r="AX125" s="149" t="s">
        <v>5</v>
      </c>
      <c r="AY125" s="149" t="s">
        <v>5</v>
      </c>
      <c r="AZ125" s="149" t="s">
        <v>5</v>
      </c>
      <c r="BA125" s="149" t="s">
        <v>5</v>
      </c>
      <c r="BB125" s="149" t="s">
        <v>5</v>
      </c>
      <c r="BC125" s="149" t="s">
        <v>5</v>
      </c>
      <c r="BD125" s="149" t="s">
        <v>5</v>
      </c>
      <c r="BE125" s="149">
        <v>4</v>
      </c>
      <c r="BF125" s="149">
        <v>0.5</v>
      </c>
      <c r="BG125" s="149">
        <v>8</v>
      </c>
      <c r="BH125" s="150">
        <v>0.625</v>
      </c>
    </row>
    <row r="126" spans="3:60" ht="45" hidden="1" customHeight="1" thickBot="1">
      <c r="C126" s="184">
        <v>116</v>
      </c>
      <c r="D126" s="147" t="s">
        <v>170</v>
      </c>
      <c r="E126" s="149" t="s">
        <v>5</v>
      </c>
      <c r="F126" s="150" t="s">
        <v>5</v>
      </c>
      <c r="G126" s="149" t="s">
        <v>5</v>
      </c>
      <c r="H126" s="150" t="s">
        <v>5</v>
      </c>
      <c r="I126" s="149" t="s">
        <v>5</v>
      </c>
      <c r="J126" s="150" t="s">
        <v>5</v>
      </c>
      <c r="K126" s="149" t="s">
        <v>5</v>
      </c>
      <c r="L126" s="150" t="s">
        <v>5</v>
      </c>
      <c r="M126" s="149" t="s">
        <v>5</v>
      </c>
      <c r="N126" s="150" t="s">
        <v>5</v>
      </c>
      <c r="O126" s="149" t="s">
        <v>5</v>
      </c>
      <c r="P126" s="150" t="s">
        <v>5</v>
      </c>
      <c r="Q126" s="149" t="s">
        <v>5</v>
      </c>
      <c r="R126" s="150" t="s">
        <v>5</v>
      </c>
      <c r="S126" s="149" t="s">
        <v>5</v>
      </c>
      <c r="T126" s="150" t="s">
        <v>5</v>
      </c>
      <c r="U126" s="149">
        <v>0</v>
      </c>
      <c r="V126" s="150">
        <v>0</v>
      </c>
      <c r="W126" s="149">
        <v>0</v>
      </c>
      <c r="X126" s="150">
        <v>0</v>
      </c>
      <c r="Y126" s="149">
        <v>10</v>
      </c>
      <c r="Z126" s="150">
        <v>0.6</v>
      </c>
      <c r="AA126" s="149">
        <v>10</v>
      </c>
      <c r="AB126" s="150">
        <v>0.6</v>
      </c>
      <c r="AC126" s="149">
        <v>10</v>
      </c>
      <c r="AD126" s="150">
        <v>0.6</v>
      </c>
      <c r="AE126" s="149">
        <v>10</v>
      </c>
      <c r="AF126" s="150">
        <v>0.6</v>
      </c>
      <c r="AG126" s="149">
        <v>10</v>
      </c>
      <c r="AH126" s="150">
        <v>0.6</v>
      </c>
      <c r="AI126" s="149">
        <v>10</v>
      </c>
      <c r="AJ126" s="150">
        <v>0.6</v>
      </c>
      <c r="AK126" s="149">
        <v>9</v>
      </c>
      <c r="AL126" s="150">
        <v>0.55555555555555558</v>
      </c>
      <c r="AM126" s="149">
        <v>10</v>
      </c>
      <c r="AN126" s="150">
        <v>0.5</v>
      </c>
      <c r="AO126" s="149">
        <v>9</v>
      </c>
      <c r="AP126" s="150">
        <v>0.44444444444444442</v>
      </c>
      <c r="AQ126" s="149">
        <v>10</v>
      </c>
      <c r="AR126" s="150">
        <v>0.5</v>
      </c>
      <c r="AS126" s="149">
        <v>10</v>
      </c>
      <c r="AT126" s="150">
        <v>0.5</v>
      </c>
      <c r="AU126" s="149">
        <v>10</v>
      </c>
      <c r="AV126" s="150">
        <v>0.5</v>
      </c>
      <c r="AW126" s="149">
        <v>8</v>
      </c>
      <c r="AX126" s="150">
        <v>0.625</v>
      </c>
      <c r="AY126" s="149">
        <v>10</v>
      </c>
      <c r="AZ126" s="150">
        <v>0.4</v>
      </c>
      <c r="BA126" s="149">
        <v>13</v>
      </c>
      <c r="BB126" s="150">
        <v>0.53846153846153844</v>
      </c>
      <c r="BC126" s="149">
        <v>15</v>
      </c>
      <c r="BD126" s="150">
        <v>0.6</v>
      </c>
      <c r="BE126" s="149">
        <v>18</v>
      </c>
      <c r="BF126" s="150">
        <v>0.61111111111111116</v>
      </c>
      <c r="BG126" s="149">
        <v>21</v>
      </c>
      <c r="BH126" s="150">
        <v>0.61904761904761907</v>
      </c>
    </row>
    <row r="127" spans="3:60" ht="45" hidden="1" customHeight="1" thickBot="1">
      <c r="C127" s="184">
        <v>117</v>
      </c>
      <c r="D127" s="147" t="s">
        <v>151</v>
      </c>
      <c r="E127" s="149">
        <v>20</v>
      </c>
      <c r="F127" s="150">
        <v>0.6</v>
      </c>
      <c r="G127" s="149">
        <v>21</v>
      </c>
      <c r="H127" s="150">
        <v>0.62</v>
      </c>
      <c r="I127" s="149">
        <v>20</v>
      </c>
      <c r="J127" s="150">
        <v>0.6</v>
      </c>
      <c r="K127" s="149">
        <v>20</v>
      </c>
      <c r="L127" s="150">
        <v>0.6</v>
      </c>
      <c r="M127" s="149">
        <v>19</v>
      </c>
      <c r="N127" s="150">
        <v>0.57894736842105265</v>
      </c>
      <c r="O127" s="149">
        <v>17</v>
      </c>
      <c r="P127" s="150">
        <v>0.53</v>
      </c>
      <c r="Q127" s="149">
        <v>20</v>
      </c>
      <c r="R127" s="150">
        <v>0.6</v>
      </c>
      <c r="S127" s="149">
        <v>20</v>
      </c>
      <c r="T127" s="150">
        <v>0.6</v>
      </c>
      <c r="U127" s="149">
        <v>20</v>
      </c>
      <c r="V127" s="150">
        <v>0.6</v>
      </c>
      <c r="W127" s="149">
        <v>22</v>
      </c>
      <c r="X127" s="150">
        <v>0.59090909090909094</v>
      </c>
      <c r="Y127" s="149">
        <v>22</v>
      </c>
      <c r="Z127" s="150">
        <v>0.59090909090909094</v>
      </c>
      <c r="AA127" s="149">
        <v>21</v>
      </c>
      <c r="AB127" s="150">
        <v>0.5714285714285714</v>
      </c>
      <c r="AC127" s="149">
        <v>25</v>
      </c>
      <c r="AD127" s="150">
        <v>0.64</v>
      </c>
      <c r="AE127" s="149">
        <v>22</v>
      </c>
      <c r="AF127" s="150">
        <v>0.63636363636363635</v>
      </c>
      <c r="AG127" s="149">
        <v>21</v>
      </c>
      <c r="AH127" s="150">
        <v>0.61904761904761907</v>
      </c>
      <c r="AI127" s="149">
        <v>21</v>
      </c>
      <c r="AJ127" s="150">
        <v>0.61904761904761907</v>
      </c>
      <c r="AK127" s="149">
        <v>21</v>
      </c>
      <c r="AL127" s="150">
        <v>0.61904761904761907</v>
      </c>
      <c r="AM127" s="149">
        <v>20</v>
      </c>
      <c r="AN127" s="150">
        <v>0.6</v>
      </c>
      <c r="AO127" s="149">
        <v>20</v>
      </c>
      <c r="AP127" s="150">
        <v>0.6</v>
      </c>
      <c r="AQ127" s="149">
        <v>21</v>
      </c>
      <c r="AR127" s="150">
        <v>0.61904761904761907</v>
      </c>
      <c r="AS127" s="149">
        <v>21</v>
      </c>
      <c r="AT127" s="150">
        <v>0.61904761904761907</v>
      </c>
      <c r="AU127" s="149">
        <v>20</v>
      </c>
      <c r="AV127" s="150">
        <v>0.65</v>
      </c>
      <c r="AW127" s="149">
        <v>21</v>
      </c>
      <c r="AX127" s="150">
        <v>0.61904761904761907</v>
      </c>
      <c r="AY127" s="149">
        <v>22</v>
      </c>
      <c r="AZ127" s="150">
        <v>0.59090909090909094</v>
      </c>
      <c r="BA127" s="149">
        <v>23</v>
      </c>
      <c r="BB127" s="150">
        <v>0.60869565217391308</v>
      </c>
      <c r="BC127" s="149">
        <v>23</v>
      </c>
      <c r="BD127" s="150">
        <v>0.60869565217391308</v>
      </c>
      <c r="BE127" s="149">
        <v>23</v>
      </c>
      <c r="BF127" s="150">
        <v>0.60869565217391308</v>
      </c>
      <c r="BG127" s="149">
        <v>21</v>
      </c>
      <c r="BH127" s="150">
        <v>0.61904761904761907</v>
      </c>
    </row>
    <row r="128" spans="3:60" ht="45" hidden="1" customHeight="1" thickBot="1">
      <c r="C128" s="184">
        <v>118</v>
      </c>
      <c r="D128" s="147" t="s">
        <v>693</v>
      </c>
      <c r="E128" s="274" t="s">
        <v>5</v>
      </c>
      <c r="F128" s="274" t="s">
        <v>5</v>
      </c>
      <c r="G128" s="274" t="s">
        <v>5</v>
      </c>
      <c r="H128" s="274" t="s">
        <v>5</v>
      </c>
      <c r="I128" s="274" t="s">
        <v>5</v>
      </c>
      <c r="J128" s="274" t="s">
        <v>5</v>
      </c>
      <c r="K128" s="274" t="s">
        <v>5</v>
      </c>
      <c r="L128" s="274" t="s">
        <v>5</v>
      </c>
      <c r="M128" s="274" t="s">
        <v>5</v>
      </c>
      <c r="N128" s="274" t="s">
        <v>5</v>
      </c>
      <c r="O128" s="274" t="s">
        <v>5</v>
      </c>
      <c r="P128" s="274" t="s">
        <v>5</v>
      </c>
      <c r="Q128" s="274" t="s">
        <v>5</v>
      </c>
      <c r="R128" s="274" t="s">
        <v>5</v>
      </c>
      <c r="S128" s="274" t="s">
        <v>5</v>
      </c>
      <c r="T128" s="274" t="s">
        <v>5</v>
      </c>
      <c r="U128" s="274" t="s">
        <v>5</v>
      </c>
      <c r="V128" s="274" t="s">
        <v>5</v>
      </c>
      <c r="W128" s="274" t="s">
        <v>5</v>
      </c>
      <c r="X128" s="274" t="s">
        <v>5</v>
      </c>
      <c r="Y128" s="274" t="s">
        <v>5</v>
      </c>
      <c r="Z128" s="274" t="s">
        <v>5</v>
      </c>
      <c r="AA128" s="274" t="s">
        <v>5</v>
      </c>
      <c r="AB128" s="274" t="s">
        <v>5</v>
      </c>
      <c r="AC128" s="274" t="s">
        <v>5</v>
      </c>
      <c r="AD128" s="274" t="s">
        <v>5</v>
      </c>
      <c r="AE128" s="274" t="s">
        <v>5</v>
      </c>
      <c r="AF128" s="274" t="s">
        <v>5</v>
      </c>
      <c r="AG128" s="274" t="s">
        <v>5</v>
      </c>
      <c r="AH128" s="274" t="s">
        <v>5</v>
      </c>
      <c r="AI128" s="274" t="s">
        <v>5</v>
      </c>
      <c r="AJ128" s="274" t="s">
        <v>5</v>
      </c>
      <c r="AK128" s="274" t="s">
        <v>5</v>
      </c>
      <c r="AL128" s="274" t="s">
        <v>5</v>
      </c>
      <c r="AM128" s="274" t="s">
        <v>5</v>
      </c>
      <c r="AN128" s="274" t="s">
        <v>5</v>
      </c>
      <c r="AO128" s="274" t="s">
        <v>5</v>
      </c>
      <c r="AP128" s="274" t="s">
        <v>5</v>
      </c>
      <c r="AQ128" s="274" t="s">
        <v>5</v>
      </c>
      <c r="AR128" s="274" t="s">
        <v>5</v>
      </c>
      <c r="AS128" s="274" t="s">
        <v>5</v>
      </c>
      <c r="AT128" s="274" t="s">
        <v>5</v>
      </c>
      <c r="AU128" s="274" t="s">
        <v>5</v>
      </c>
      <c r="AV128" s="274" t="s">
        <v>5</v>
      </c>
      <c r="AW128" s="274" t="s">
        <v>5</v>
      </c>
      <c r="AX128" s="274" t="s">
        <v>5</v>
      </c>
      <c r="AY128" s="274" t="s">
        <v>5</v>
      </c>
      <c r="AZ128" s="274" t="s">
        <v>5</v>
      </c>
      <c r="BA128" s="274" t="s">
        <v>5</v>
      </c>
      <c r="BB128" s="274" t="s">
        <v>5</v>
      </c>
      <c r="BC128" s="274" t="s">
        <v>5</v>
      </c>
      <c r="BD128" s="274" t="s">
        <v>5</v>
      </c>
      <c r="BE128" s="274">
        <v>1</v>
      </c>
      <c r="BF128" s="274">
        <v>0</v>
      </c>
      <c r="BG128" s="149">
        <v>13</v>
      </c>
      <c r="BH128" s="150">
        <v>0.61538461538461542</v>
      </c>
    </row>
    <row r="129" spans="3:60" ht="45" hidden="1" customHeight="1" thickBot="1">
      <c r="C129" s="184">
        <v>119</v>
      </c>
      <c r="D129" s="147" t="s">
        <v>160</v>
      </c>
      <c r="E129" s="149">
        <v>26</v>
      </c>
      <c r="F129" s="150">
        <v>0.57999999999999996</v>
      </c>
      <c r="G129" s="149">
        <v>27</v>
      </c>
      <c r="H129" s="150">
        <v>0.56000000000000005</v>
      </c>
      <c r="I129" s="149">
        <v>27</v>
      </c>
      <c r="J129" s="150">
        <v>0.56000000000000005</v>
      </c>
      <c r="K129" s="149">
        <v>25</v>
      </c>
      <c r="L129" s="150">
        <v>0.52</v>
      </c>
      <c r="M129" s="149">
        <v>25</v>
      </c>
      <c r="N129" s="150">
        <v>0.56000000000000005</v>
      </c>
      <c r="O129" s="149">
        <v>25</v>
      </c>
      <c r="P129" s="150">
        <v>0.56000000000000005</v>
      </c>
      <c r="Q129" s="149">
        <v>26</v>
      </c>
      <c r="R129" s="150">
        <v>0.5</v>
      </c>
      <c r="S129" s="149">
        <v>25</v>
      </c>
      <c r="T129" s="150">
        <v>0.52</v>
      </c>
      <c r="U129" s="149">
        <v>32</v>
      </c>
      <c r="V129" s="150">
        <v>0.56000000000000005</v>
      </c>
      <c r="W129" s="149">
        <v>30</v>
      </c>
      <c r="X129" s="150">
        <v>0.53333333333333333</v>
      </c>
      <c r="Y129" s="149">
        <v>31</v>
      </c>
      <c r="Z129" s="150">
        <v>0.54838709677419351</v>
      </c>
      <c r="AA129" s="149">
        <v>27</v>
      </c>
      <c r="AB129" s="150">
        <v>0.55555555555555558</v>
      </c>
      <c r="AC129" s="149">
        <v>28</v>
      </c>
      <c r="AD129" s="150">
        <v>0.5357142857142857</v>
      </c>
      <c r="AE129" s="149">
        <v>28</v>
      </c>
      <c r="AF129" s="150">
        <v>0.5357142857142857</v>
      </c>
      <c r="AG129" s="149">
        <v>28</v>
      </c>
      <c r="AH129" s="150">
        <v>0.5357142857142857</v>
      </c>
      <c r="AI129" s="149">
        <v>30</v>
      </c>
      <c r="AJ129" s="150">
        <v>0.53333333333333333</v>
      </c>
      <c r="AK129" s="149">
        <v>29</v>
      </c>
      <c r="AL129" s="150">
        <v>0.51724137931034486</v>
      </c>
      <c r="AM129" s="149">
        <v>28</v>
      </c>
      <c r="AN129" s="150">
        <v>0.5</v>
      </c>
      <c r="AO129" s="149">
        <v>30</v>
      </c>
      <c r="AP129" s="150">
        <v>0.53333333333333333</v>
      </c>
      <c r="AQ129" s="149">
        <v>34</v>
      </c>
      <c r="AR129" s="150">
        <v>0.55882352941176472</v>
      </c>
      <c r="AS129" s="149">
        <v>30</v>
      </c>
      <c r="AT129" s="150">
        <v>0.5</v>
      </c>
      <c r="AU129" s="149">
        <v>29</v>
      </c>
      <c r="AV129" s="150">
        <v>0.51724137931034486</v>
      </c>
      <c r="AW129" s="149">
        <v>29</v>
      </c>
      <c r="AX129" s="150">
        <v>0.55172413793103448</v>
      </c>
      <c r="AY129" s="149">
        <v>29</v>
      </c>
      <c r="AZ129" s="150">
        <v>0.51724137931034486</v>
      </c>
      <c r="BA129" s="149">
        <v>29</v>
      </c>
      <c r="BB129" s="150">
        <v>0.51724137931034486</v>
      </c>
      <c r="BC129" s="149">
        <v>30</v>
      </c>
      <c r="BD129" s="150">
        <v>0.53333333333333333</v>
      </c>
      <c r="BE129" s="149">
        <v>32</v>
      </c>
      <c r="BF129" s="150">
        <v>0.59375</v>
      </c>
      <c r="BG129" s="149">
        <v>31</v>
      </c>
      <c r="BH129" s="150">
        <v>0.61290322580645162</v>
      </c>
    </row>
    <row r="130" spans="3:60" ht="45" hidden="1" customHeight="1" thickBot="1">
      <c r="C130" s="184">
        <v>120</v>
      </c>
      <c r="D130" s="147" t="s">
        <v>113</v>
      </c>
      <c r="E130" s="149" t="s">
        <v>5</v>
      </c>
      <c r="F130" s="150" t="s">
        <v>5</v>
      </c>
      <c r="G130" s="149" t="s">
        <v>5</v>
      </c>
      <c r="H130" s="150" t="s">
        <v>5</v>
      </c>
      <c r="I130" s="149" t="s">
        <v>5</v>
      </c>
      <c r="J130" s="150" t="s">
        <v>5</v>
      </c>
      <c r="K130" s="149" t="s">
        <v>5</v>
      </c>
      <c r="L130" s="150" t="s">
        <v>5</v>
      </c>
      <c r="M130" s="149" t="s">
        <v>5</v>
      </c>
      <c r="N130" s="150" t="s">
        <v>5</v>
      </c>
      <c r="O130" s="149" t="s">
        <v>5</v>
      </c>
      <c r="P130" s="150" t="s">
        <v>5</v>
      </c>
      <c r="Q130" s="149" t="s">
        <v>5</v>
      </c>
      <c r="R130" s="150" t="s">
        <v>5</v>
      </c>
      <c r="S130" s="149">
        <v>0</v>
      </c>
      <c r="T130" s="150">
        <v>0</v>
      </c>
      <c r="U130" s="149">
        <v>3</v>
      </c>
      <c r="V130" s="150">
        <v>1</v>
      </c>
      <c r="W130" s="149">
        <v>14</v>
      </c>
      <c r="X130" s="150">
        <v>0.7142857142857143</v>
      </c>
      <c r="Y130" s="149">
        <v>14</v>
      </c>
      <c r="Z130" s="150">
        <v>0.7142857142857143</v>
      </c>
      <c r="AA130" s="149">
        <v>13</v>
      </c>
      <c r="AB130" s="150">
        <v>0.69230769230769229</v>
      </c>
      <c r="AC130" s="149">
        <v>16</v>
      </c>
      <c r="AD130" s="150">
        <v>0.75</v>
      </c>
      <c r="AE130" s="149">
        <v>16</v>
      </c>
      <c r="AF130" s="150">
        <v>0.6875</v>
      </c>
      <c r="AG130" s="149">
        <v>15</v>
      </c>
      <c r="AH130" s="150">
        <v>0.73333333333333328</v>
      </c>
      <c r="AI130" s="149">
        <v>16</v>
      </c>
      <c r="AJ130" s="150">
        <v>0.75</v>
      </c>
      <c r="AK130" s="149">
        <v>18</v>
      </c>
      <c r="AL130" s="150">
        <v>0.77777777777777779</v>
      </c>
      <c r="AM130" s="149">
        <v>14</v>
      </c>
      <c r="AN130" s="150">
        <v>0.8571428571428571</v>
      </c>
      <c r="AO130" s="149">
        <v>13</v>
      </c>
      <c r="AP130" s="150">
        <v>0.76923076923076927</v>
      </c>
      <c r="AQ130" s="149">
        <v>13</v>
      </c>
      <c r="AR130" s="150">
        <v>0.76923076923076927</v>
      </c>
      <c r="AS130" s="149">
        <v>18</v>
      </c>
      <c r="AT130" s="150">
        <v>0.61111111111111116</v>
      </c>
      <c r="AU130" s="149">
        <v>18</v>
      </c>
      <c r="AV130" s="150">
        <v>0.61</v>
      </c>
      <c r="AW130" s="149">
        <v>18</v>
      </c>
      <c r="AX130" s="150">
        <v>0.72222222222222221</v>
      </c>
      <c r="AY130" s="149">
        <v>18</v>
      </c>
      <c r="AZ130" s="150">
        <v>0.61111111111111116</v>
      </c>
      <c r="BA130" s="149">
        <v>18</v>
      </c>
      <c r="BB130" s="150">
        <v>0.61111111111111116</v>
      </c>
      <c r="BC130" s="149">
        <v>16</v>
      </c>
      <c r="BD130" s="150">
        <v>0.6875</v>
      </c>
      <c r="BE130" s="149">
        <v>16</v>
      </c>
      <c r="BF130" s="150">
        <v>0.6875</v>
      </c>
      <c r="BG130" s="149">
        <v>18</v>
      </c>
      <c r="BH130" s="150">
        <v>0.61111111111111116</v>
      </c>
    </row>
    <row r="131" spans="3:60" ht="45" hidden="1" customHeight="1" thickBot="1">
      <c r="C131" s="184">
        <v>121</v>
      </c>
      <c r="D131" s="147" t="s">
        <v>645</v>
      </c>
      <c r="E131" s="274" t="s">
        <v>5</v>
      </c>
      <c r="F131" s="274" t="s">
        <v>5</v>
      </c>
      <c r="G131" s="274" t="s">
        <v>5</v>
      </c>
      <c r="H131" s="274" t="s">
        <v>5</v>
      </c>
      <c r="I131" s="274" t="s">
        <v>5</v>
      </c>
      <c r="J131" s="274" t="s">
        <v>5</v>
      </c>
      <c r="K131" s="274" t="s">
        <v>5</v>
      </c>
      <c r="L131" s="274" t="s">
        <v>5</v>
      </c>
      <c r="M131" s="274" t="s">
        <v>5</v>
      </c>
      <c r="N131" s="274" t="s">
        <v>5</v>
      </c>
      <c r="O131" s="274" t="s">
        <v>5</v>
      </c>
      <c r="P131" s="274" t="s">
        <v>5</v>
      </c>
      <c r="Q131" s="274" t="s">
        <v>5</v>
      </c>
      <c r="R131" s="274" t="s">
        <v>5</v>
      </c>
      <c r="S131" s="274" t="s">
        <v>5</v>
      </c>
      <c r="T131" s="274" t="s">
        <v>5</v>
      </c>
      <c r="U131" s="274" t="s">
        <v>5</v>
      </c>
      <c r="V131" s="274" t="s">
        <v>5</v>
      </c>
      <c r="W131" s="274" t="s">
        <v>5</v>
      </c>
      <c r="X131" s="274" t="s">
        <v>5</v>
      </c>
      <c r="Y131" s="274" t="s">
        <v>5</v>
      </c>
      <c r="Z131" s="274" t="s">
        <v>5</v>
      </c>
      <c r="AA131" s="274" t="s">
        <v>5</v>
      </c>
      <c r="AB131" s="274" t="s">
        <v>5</v>
      </c>
      <c r="AC131" s="274" t="s">
        <v>5</v>
      </c>
      <c r="AD131" s="274" t="s">
        <v>5</v>
      </c>
      <c r="AE131" s="274" t="s">
        <v>5</v>
      </c>
      <c r="AF131" s="274" t="s">
        <v>5</v>
      </c>
      <c r="AG131" s="276" t="s">
        <v>5</v>
      </c>
      <c r="AH131" s="274" t="s">
        <v>5</v>
      </c>
      <c r="AI131" s="274" t="s">
        <v>5</v>
      </c>
      <c r="AJ131" s="274" t="s">
        <v>5</v>
      </c>
      <c r="AK131" s="274" t="s">
        <v>5</v>
      </c>
      <c r="AL131" s="274" t="s">
        <v>5</v>
      </c>
      <c r="AM131" s="274" t="s">
        <v>5</v>
      </c>
      <c r="AN131" s="274" t="s">
        <v>5</v>
      </c>
      <c r="AO131" s="274" t="s">
        <v>5</v>
      </c>
      <c r="AP131" s="274" t="s">
        <v>5</v>
      </c>
      <c r="AQ131" s="274" t="s">
        <v>5</v>
      </c>
      <c r="AR131" s="274" t="s">
        <v>5</v>
      </c>
      <c r="AS131" s="274" t="s">
        <v>5</v>
      </c>
      <c r="AT131" s="274" t="s">
        <v>5</v>
      </c>
      <c r="AU131" s="274" t="s">
        <v>5</v>
      </c>
      <c r="AV131" s="274" t="s">
        <v>5</v>
      </c>
      <c r="AW131" s="274" t="s">
        <v>5</v>
      </c>
      <c r="AX131" s="274" t="s">
        <v>5</v>
      </c>
      <c r="AY131" s="274" t="s">
        <v>5</v>
      </c>
      <c r="AZ131" s="274" t="s">
        <v>5</v>
      </c>
      <c r="BA131" s="274">
        <v>3</v>
      </c>
      <c r="BB131" s="274">
        <v>1</v>
      </c>
      <c r="BC131" s="274">
        <v>4</v>
      </c>
      <c r="BD131" s="274">
        <v>0.75</v>
      </c>
      <c r="BE131" s="274">
        <v>4</v>
      </c>
      <c r="BF131" s="274">
        <v>0.75</v>
      </c>
      <c r="BG131" s="149">
        <v>5</v>
      </c>
      <c r="BH131" s="150">
        <v>0.6</v>
      </c>
    </row>
    <row r="132" spans="3:60" ht="45" hidden="1" customHeight="1" thickBot="1">
      <c r="C132" s="184">
        <v>122</v>
      </c>
      <c r="D132" s="147" t="s">
        <v>175</v>
      </c>
      <c r="E132" s="149" t="s">
        <v>5</v>
      </c>
      <c r="F132" s="150" t="s">
        <v>5</v>
      </c>
      <c r="G132" s="149" t="s">
        <v>5</v>
      </c>
      <c r="H132" s="150" t="s">
        <v>5</v>
      </c>
      <c r="I132" s="149" t="s">
        <v>5</v>
      </c>
      <c r="J132" s="150" t="s">
        <v>5</v>
      </c>
      <c r="K132" s="149" t="s">
        <v>5</v>
      </c>
      <c r="L132" s="150" t="s">
        <v>5</v>
      </c>
      <c r="M132" s="149" t="s">
        <v>5</v>
      </c>
      <c r="N132" s="150" t="s">
        <v>5</v>
      </c>
      <c r="O132" s="149" t="s">
        <v>5</v>
      </c>
      <c r="P132" s="150" t="s">
        <v>5</v>
      </c>
      <c r="Q132" s="149">
        <v>3</v>
      </c>
      <c r="R132" s="150">
        <v>1</v>
      </c>
      <c r="S132" s="149">
        <v>4</v>
      </c>
      <c r="T132" s="150">
        <v>1</v>
      </c>
      <c r="U132" s="149">
        <v>4</v>
      </c>
      <c r="V132" s="150">
        <v>1</v>
      </c>
      <c r="W132" s="149">
        <v>5</v>
      </c>
      <c r="X132" s="150">
        <v>0.8</v>
      </c>
      <c r="Y132" s="149">
        <v>5</v>
      </c>
      <c r="Z132" s="150">
        <v>0.8</v>
      </c>
      <c r="AA132" s="149">
        <v>8</v>
      </c>
      <c r="AB132" s="150">
        <v>0.75</v>
      </c>
      <c r="AC132" s="149">
        <v>8</v>
      </c>
      <c r="AD132" s="150">
        <v>0.75</v>
      </c>
      <c r="AE132" s="149">
        <v>7</v>
      </c>
      <c r="AF132" s="150">
        <v>0.7142857142857143</v>
      </c>
      <c r="AG132" s="149">
        <v>7</v>
      </c>
      <c r="AH132" s="150">
        <v>0.7142857142857143</v>
      </c>
      <c r="AI132" s="149">
        <v>3</v>
      </c>
      <c r="AJ132" s="150">
        <v>0.66666666666666663</v>
      </c>
      <c r="AK132" s="149">
        <v>5</v>
      </c>
      <c r="AL132" s="150">
        <v>0.8</v>
      </c>
      <c r="AM132" s="149">
        <v>6</v>
      </c>
      <c r="AN132" s="150">
        <v>0.66666666666666663</v>
      </c>
      <c r="AO132" s="149">
        <v>7</v>
      </c>
      <c r="AP132" s="150">
        <v>0.42857142857142855</v>
      </c>
      <c r="AQ132" s="149">
        <v>8</v>
      </c>
      <c r="AR132" s="150">
        <v>0.5</v>
      </c>
      <c r="AS132" s="149">
        <v>6</v>
      </c>
      <c r="AT132" s="150">
        <v>0.5</v>
      </c>
      <c r="AU132" s="149">
        <v>5</v>
      </c>
      <c r="AV132" s="150">
        <v>0.6</v>
      </c>
      <c r="AW132" s="149">
        <v>5</v>
      </c>
      <c r="AX132" s="150">
        <v>0.8</v>
      </c>
      <c r="AY132" s="149">
        <v>10</v>
      </c>
      <c r="AZ132" s="150">
        <v>0.7</v>
      </c>
      <c r="BA132" s="149">
        <v>13</v>
      </c>
      <c r="BB132" s="150">
        <v>0.69230769230769229</v>
      </c>
      <c r="BC132" s="149">
        <v>20</v>
      </c>
      <c r="BD132" s="150">
        <v>0.65</v>
      </c>
      <c r="BE132" s="149">
        <v>17</v>
      </c>
      <c r="BF132" s="150">
        <v>0.6470588235294118</v>
      </c>
      <c r="BG132" s="149">
        <v>15</v>
      </c>
      <c r="BH132" s="150">
        <v>0.6</v>
      </c>
    </row>
    <row r="133" spans="3:60" ht="45" hidden="1" customHeight="1" thickBot="1">
      <c r="C133" s="184">
        <v>123</v>
      </c>
      <c r="D133" s="147" t="s">
        <v>667</v>
      </c>
      <c r="E133" s="149" t="s">
        <v>5</v>
      </c>
      <c r="F133" s="149" t="s">
        <v>5</v>
      </c>
      <c r="G133" s="149" t="s">
        <v>5</v>
      </c>
      <c r="H133" s="149" t="s">
        <v>5</v>
      </c>
      <c r="I133" s="149" t="s">
        <v>5</v>
      </c>
      <c r="J133" s="149" t="s">
        <v>5</v>
      </c>
      <c r="K133" s="149" t="s">
        <v>5</v>
      </c>
      <c r="L133" s="149" t="s">
        <v>5</v>
      </c>
      <c r="M133" s="149" t="s">
        <v>5</v>
      </c>
      <c r="N133" s="149" t="s">
        <v>5</v>
      </c>
      <c r="O133" s="149" t="s">
        <v>5</v>
      </c>
      <c r="P133" s="149" t="s">
        <v>5</v>
      </c>
      <c r="Q133" s="149" t="s">
        <v>5</v>
      </c>
      <c r="R133" s="149" t="s">
        <v>5</v>
      </c>
      <c r="S133" s="149" t="s">
        <v>5</v>
      </c>
      <c r="T133" s="149" t="s">
        <v>5</v>
      </c>
      <c r="U133" s="149" t="s">
        <v>5</v>
      </c>
      <c r="V133" s="149" t="s">
        <v>5</v>
      </c>
      <c r="W133" s="149" t="s">
        <v>5</v>
      </c>
      <c r="X133" s="149" t="s">
        <v>5</v>
      </c>
      <c r="Y133" s="149" t="s">
        <v>5</v>
      </c>
      <c r="Z133" s="149" t="s">
        <v>5</v>
      </c>
      <c r="AA133" s="149" t="s">
        <v>5</v>
      </c>
      <c r="AB133" s="149" t="s">
        <v>5</v>
      </c>
      <c r="AC133" s="149" t="s">
        <v>5</v>
      </c>
      <c r="AD133" s="149" t="s">
        <v>5</v>
      </c>
      <c r="AE133" s="149" t="s">
        <v>5</v>
      </c>
      <c r="AF133" s="149" t="s">
        <v>5</v>
      </c>
      <c r="AG133" s="149" t="s">
        <v>5</v>
      </c>
      <c r="AH133" s="149" t="s">
        <v>5</v>
      </c>
      <c r="AI133" s="149" t="s">
        <v>5</v>
      </c>
      <c r="AJ133" s="149" t="s">
        <v>5</v>
      </c>
      <c r="AK133" s="149" t="s">
        <v>5</v>
      </c>
      <c r="AL133" s="149" t="s">
        <v>5</v>
      </c>
      <c r="AM133" s="149" t="s">
        <v>5</v>
      </c>
      <c r="AN133" s="149" t="s">
        <v>5</v>
      </c>
      <c r="AO133" s="149" t="s">
        <v>5</v>
      </c>
      <c r="AP133" s="149" t="s">
        <v>5</v>
      </c>
      <c r="AQ133" s="149" t="s">
        <v>5</v>
      </c>
      <c r="AR133" s="149" t="s">
        <v>5</v>
      </c>
      <c r="AS133" s="149" t="s">
        <v>5</v>
      </c>
      <c r="AT133" s="149" t="s">
        <v>5</v>
      </c>
      <c r="AU133" s="149" t="s">
        <v>5</v>
      </c>
      <c r="AV133" s="149" t="s">
        <v>5</v>
      </c>
      <c r="AW133" s="149" t="s">
        <v>5</v>
      </c>
      <c r="AX133" s="149" t="s">
        <v>5</v>
      </c>
      <c r="AY133" s="149" t="s">
        <v>5</v>
      </c>
      <c r="AZ133" s="149" t="s">
        <v>5</v>
      </c>
      <c r="BA133" s="149" t="s">
        <v>5</v>
      </c>
      <c r="BB133" s="149" t="s">
        <v>5</v>
      </c>
      <c r="BC133" s="149">
        <v>5</v>
      </c>
      <c r="BD133" s="149">
        <v>0.6</v>
      </c>
      <c r="BE133" s="149">
        <v>5</v>
      </c>
      <c r="BF133" s="149">
        <v>0.6</v>
      </c>
      <c r="BG133" s="149">
        <v>5</v>
      </c>
      <c r="BH133" s="150">
        <v>0.6</v>
      </c>
    </row>
    <row r="134" spans="3:60" ht="45" hidden="1" customHeight="1" thickBot="1">
      <c r="C134" s="184">
        <v>124</v>
      </c>
      <c r="D134" s="146" t="s">
        <v>191</v>
      </c>
      <c r="E134" s="149" t="s">
        <v>5</v>
      </c>
      <c r="F134" s="150" t="s">
        <v>5</v>
      </c>
      <c r="G134" s="149" t="s">
        <v>5</v>
      </c>
      <c r="H134" s="150" t="s">
        <v>5</v>
      </c>
      <c r="I134" s="149" t="s">
        <v>5</v>
      </c>
      <c r="J134" s="150" t="s">
        <v>5</v>
      </c>
      <c r="K134" s="149" t="s">
        <v>5</v>
      </c>
      <c r="L134" s="150" t="s">
        <v>5</v>
      </c>
      <c r="M134" s="149" t="s">
        <v>5</v>
      </c>
      <c r="N134" s="150" t="s">
        <v>5</v>
      </c>
      <c r="O134" s="149" t="s">
        <v>5</v>
      </c>
      <c r="P134" s="150" t="s">
        <v>5</v>
      </c>
      <c r="Q134" s="149" t="s">
        <v>5</v>
      </c>
      <c r="R134" s="150" t="s">
        <v>5</v>
      </c>
      <c r="S134" s="149" t="s">
        <v>5</v>
      </c>
      <c r="T134" s="150" t="s">
        <v>5</v>
      </c>
      <c r="U134" s="149" t="s">
        <v>5</v>
      </c>
      <c r="V134" s="150" t="s">
        <v>5</v>
      </c>
      <c r="W134" s="149" t="s">
        <v>5</v>
      </c>
      <c r="X134" s="150" t="s">
        <v>5</v>
      </c>
      <c r="Y134" s="149">
        <v>3</v>
      </c>
      <c r="Z134" s="150">
        <v>0</v>
      </c>
      <c r="AA134" s="149">
        <v>3</v>
      </c>
      <c r="AB134" s="150">
        <v>0</v>
      </c>
      <c r="AC134" s="149">
        <v>3</v>
      </c>
      <c r="AD134" s="150">
        <v>0</v>
      </c>
      <c r="AE134" s="149">
        <v>3</v>
      </c>
      <c r="AF134" s="150">
        <v>0</v>
      </c>
      <c r="AG134" s="149">
        <v>3</v>
      </c>
      <c r="AH134" s="150">
        <v>0</v>
      </c>
      <c r="AI134" s="149">
        <v>3</v>
      </c>
      <c r="AJ134" s="150">
        <v>0</v>
      </c>
      <c r="AK134" s="149">
        <v>3</v>
      </c>
      <c r="AL134" s="150">
        <v>0</v>
      </c>
      <c r="AM134" s="149">
        <v>3</v>
      </c>
      <c r="AN134" s="150">
        <v>0</v>
      </c>
      <c r="AO134" s="149">
        <v>3</v>
      </c>
      <c r="AP134" s="150">
        <v>0</v>
      </c>
      <c r="AQ134" s="149">
        <v>3</v>
      </c>
      <c r="AR134" s="150">
        <v>0</v>
      </c>
      <c r="AS134" s="149">
        <v>5</v>
      </c>
      <c r="AT134" s="150">
        <v>0.2</v>
      </c>
      <c r="AU134" s="149">
        <v>7</v>
      </c>
      <c r="AV134" s="150">
        <v>0.28999999999999998</v>
      </c>
      <c r="AW134" s="149">
        <v>5</v>
      </c>
      <c r="AX134" s="150">
        <v>0</v>
      </c>
      <c r="AY134" s="149">
        <v>8</v>
      </c>
      <c r="AZ134" s="150">
        <v>0.25</v>
      </c>
      <c r="BA134" s="149">
        <v>7</v>
      </c>
      <c r="BB134" s="150">
        <v>0.42857142857142855</v>
      </c>
      <c r="BC134" s="149">
        <v>8</v>
      </c>
      <c r="BD134" s="150">
        <v>0.5</v>
      </c>
      <c r="BE134" s="149">
        <v>9</v>
      </c>
      <c r="BF134" s="150">
        <v>0.55555555555555558</v>
      </c>
      <c r="BG134" s="149">
        <v>10</v>
      </c>
      <c r="BH134" s="150">
        <v>0.6</v>
      </c>
    </row>
    <row r="135" spans="3:60" ht="45" hidden="1" customHeight="1" thickBot="1">
      <c r="C135" s="184">
        <v>125</v>
      </c>
      <c r="D135" s="146" t="s">
        <v>168</v>
      </c>
      <c r="E135" s="149">
        <v>51</v>
      </c>
      <c r="F135" s="150">
        <v>0.43</v>
      </c>
      <c r="G135" s="149">
        <v>50</v>
      </c>
      <c r="H135" s="150">
        <v>0.44</v>
      </c>
      <c r="I135" s="149">
        <v>49</v>
      </c>
      <c r="J135" s="150">
        <v>0.45</v>
      </c>
      <c r="K135" s="149">
        <v>49</v>
      </c>
      <c r="L135" s="150">
        <v>0.47</v>
      </c>
      <c r="M135" s="149">
        <v>46</v>
      </c>
      <c r="N135" s="150">
        <v>0.45652173913043476</v>
      </c>
      <c r="O135" s="149">
        <v>45</v>
      </c>
      <c r="P135" s="150">
        <v>0.47</v>
      </c>
      <c r="Q135" s="149">
        <v>42</v>
      </c>
      <c r="R135" s="150">
        <v>0.45</v>
      </c>
      <c r="S135" s="149">
        <v>44</v>
      </c>
      <c r="T135" s="150">
        <v>0.45</v>
      </c>
      <c r="U135" s="149">
        <v>42</v>
      </c>
      <c r="V135" s="150">
        <v>0.45</v>
      </c>
      <c r="W135" s="149">
        <v>40</v>
      </c>
      <c r="X135" s="150">
        <v>0.45</v>
      </c>
      <c r="Y135" s="149">
        <v>40</v>
      </c>
      <c r="Z135" s="150">
        <v>0.45</v>
      </c>
      <c r="AA135" s="149">
        <v>40</v>
      </c>
      <c r="AB135" s="150">
        <v>0.45</v>
      </c>
      <c r="AC135" s="149">
        <v>40</v>
      </c>
      <c r="AD135" s="150">
        <v>0.45</v>
      </c>
      <c r="AE135" s="149">
        <v>40</v>
      </c>
      <c r="AF135" s="150">
        <v>0.45</v>
      </c>
      <c r="AG135" s="149">
        <v>40</v>
      </c>
      <c r="AH135" s="150">
        <v>0.45</v>
      </c>
      <c r="AI135" s="149">
        <v>39</v>
      </c>
      <c r="AJ135" s="150">
        <v>0.4358974358974359</v>
      </c>
      <c r="AK135" s="149">
        <v>39</v>
      </c>
      <c r="AL135" s="150">
        <v>0.4358974358974359</v>
      </c>
      <c r="AM135" s="149">
        <v>41</v>
      </c>
      <c r="AN135" s="150">
        <v>0.46341463414634149</v>
      </c>
      <c r="AO135" s="149">
        <v>43</v>
      </c>
      <c r="AP135" s="150">
        <v>0.48837209302325579</v>
      </c>
      <c r="AQ135" s="149">
        <v>42</v>
      </c>
      <c r="AR135" s="150">
        <v>0.5</v>
      </c>
      <c r="AS135" s="149">
        <v>42</v>
      </c>
      <c r="AT135" s="150">
        <v>0.5</v>
      </c>
      <c r="AU135" s="149">
        <v>40</v>
      </c>
      <c r="AV135" s="150">
        <v>0.53</v>
      </c>
      <c r="AW135" s="149">
        <v>39</v>
      </c>
      <c r="AX135" s="150">
        <v>0.76923076923076927</v>
      </c>
      <c r="AY135" s="149">
        <v>41</v>
      </c>
      <c r="AZ135" s="150">
        <v>0.53658536585365857</v>
      </c>
      <c r="BA135" s="149">
        <v>42</v>
      </c>
      <c r="BB135" s="150">
        <v>0.54761904761904767</v>
      </c>
      <c r="BC135" s="149">
        <v>38</v>
      </c>
      <c r="BD135" s="150">
        <v>0.65789473684210531</v>
      </c>
      <c r="BE135" s="149">
        <v>41</v>
      </c>
      <c r="BF135" s="150">
        <v>0.6097560975609756</v>
      </c>
      <c r="BG135" s="149">
        <v>42</v>
      </c>
      <c r="BH135" s="150">
        <v>0.59523809523809523</v>
      </c>
    </row>
    <row r="136" spans="3:60" ht="45" hidden="1" customHeight="1" thickBot="1">
      <c r="C136" s="184">
        <v>126</v>
      </c>
      <c r="D136" s="146" t="s">
        <v>158</v>
      </c>
      <c r="E136" s="149">
        <v>40</v>
      </c>
      <c r="F136" s="150">
        <v>0.5</v>
      </c>
      <c r="G136" s="149">
        <v>40</v>
      </c>
      <c r="H136" s="150">
        <v>0.48</v>
      </c>
      <c r="I136" s="149">
        <v>40</v>
      </c>
      <c r="J136" s="150">
        <v>0.48</v>
      </c>
      <c r="K136" s="149">
        <v>40</v>
      </c>
      <c r="L136" s="150">
        <v>0.48</v>
      </c>
      <c r="M136" s="149">
        <v>40</v>
      </c>
      <c r="N136" s="150">
        <v>0.47499999999999998</v>
      </c>
      <c r="O136" s="149">
        <v>38</v>
      </c>
      <c r="P136" s="150">
        <v>0.47</v>
      </c>
      <c r="Q136" s="149">
        <v>39</v>
      </c>
      <c r="R136" s="150">
        <v>0.49</v>
      </c>
      <c r="S136" s="149">
        <v>41</v>
      </c>
      <c r="T136" s="150">
        <v>0.46</v>
      </c>
      <c r="U136" s="149">
        <v>40</v>
      </c>
      <c r="V136" s="150">
        <v>0.48</v>
      </c>
      <c r="W136" s="149">
        <v>43</v>
      </c>
      <c r="X136" s="150">
        <v>0.46511627906976744</v>
      </c>
      <c r="Y136" s="149">
        <v>41</v>
      </c>
      <c r="Z136" s="150">
        <v>0.46341463414634149</v>
      </c>
      <c r="AA136" s="149">
        <v>42</v>
      </c>
      <c r="AB136" s="150">
        <v>0.5</v>
      </c>
      <c r="AC136" s="149">
        <v>40</v>
      </c>
      <c r="AD136" s="150">
        <v>0.5</v>
      </c>
      <c r="AE136" s="149">
        <v>43</v>
      </c>
      <c r="AF136" s="150">
        <v>0.51162790697674421</v>
      </c>
      <c r="AG136" s="149">
        <v>43</v>
      </c>
      <c r="AH136" s="150">
        <v>0.53488372093023251</v>
      </c>
      <c r="AI136" s="149">
        <v>45</v>
      </c>
      <c r="AJ136" s="150">
        <v>0.55555555555555558</v>
      </c>
      <c r="AK136" s="149">
        <v>47</v>
      </c>
      <c r="AL136" s="150">
        <v>0.57446808510638303</v>
      </c>
      <c r="AM136" s="149">
        <v>54</v>
      </c>
      <c r="AN136" s="150">
        <v>0.59259259259259256</v>
      </c>
      <c r="AO136" s="149">
        <v>59</v>
      </c>
      <c r="AP136" s="150">
        <v>0.61016949152542377</v>
      </c>
      <c r="AQ136" s="149">
        <v>58</v>
      </c>
      <c r="AR136" s="150">
        <v>0.58620689655172409</v>
      </c>
      <c r="AS136" s="149">
        <v>62</v>
      </c>
      <c r="AT136" s="150">
        <v>0.61290322580645162</v>
      </c>
      <c r="AU136" s="149">
        <v>60</v>
      </c>
      <c r="AV136" s="150">
        <v>0.62</v>
      </c>
      <c r="AW136" s="149">
        <v>59</v>
      </c>
      <c r="AX136" s="150">
        <v>0.50847457627118642</v>
      </c>
      <c r="AY136" s="149">
        <v>64</v>
      </c>
      <c r="AZ136" s="150">
        <v>0.59375</v>
      </c>
      <c r="BA136" s="149">
        <v>67</v>
      </c>
      <c r="BB136" s="150">
        <v>0.59701492537313428</v>
      </c>
      <c r="BC136" s="149">
        <v>72</v>
      </c>
      <c r="BD136" s="150">
        <v>0.59722222222222221</v>
      </c>
      <c r="BE136" s="149">
        <v>77</v>
      </c>
      <c r="BF136" s="150">
        <v>0.59740259740259738</v>
      </c>
      <c r="BG136" s="149">
        <v>79</v>
      </c>
      <c r="BH136" s="150">
        <v>0.59493670886075944</v>
      </c>
    </row>
    <row r="137" spans="3:60" ht="45" hidden="1" customHeight="1" thickBot="1">
      <c r="C137" s="184">
        <v>127</v>
      </c>
      <c r="D137" s="147" t="s">
        <v>183</v>
      </c>
      <c r="E137" s="149">
        <v>19</v>
      </c>
      <c r="F137" s="150">
        <v>0.37</v>
      </c>
      <c r="G137" s="149">
        <v>20</v>
      </c>
      <c r="H137" s="150">
        <v>0.35</v>
      </c>
      <c r="I137" s="149">
        <v>17</v>
      </c>
      <c r="J137" s="150">
        <v>0.35</v>
      </c>
      <c r="K137" s="149">
        <v>17</v>
      </c>
      <c r="L137" s="150">
        <v>0.41</v>
      </c>
      <c r="M137" s="149">
        <v>17</v>
      </c>
      <c r="N137" s="150">
        <v>0.41176470588235292</v>
      </c>
      <c r="O137" s="149">
        <v>17</v>
      </c>
      <c r="P137" s="150">
        <v>0.41</v>
      </c>
      <c r="Q137" s="149">
        <v>15</v>
      </c>
      <c r="R137" s="150">
        <v>0.4</v>
      </c>
      <c r="S137" s="149">
        <v>17</v>
      </c>
      <c r="T137" s="150">
        <v>0.41</v>
      </c>
      <c r="U137" s="149">
        <v>19</v>
      </c>
      <c r="V137" s="150">
        <v>0.47</v>
      </c>
      <c r="W137" s="149">
        <v>18</v>
      </c>
      <c r="X137" s="150">
        <v>0.44444444444444442</v>
      </c>
      <c r="Y137" s="149">
        <v>19</v>
      </c>
      <c r="Z137" s="150">
        <v>0.42105263157894735</v>
      </c>
      <c r="AA137" s="149">
        <v>19</v>
      </c>
      <c r="AB137" s="150">
        <v>0.42105263157894735</v>
      </c>
      <c r="AC137" s="149">
        <v>19</v>
      </c>
      <c r="AD137" s="150">
        <v>0.42105263157894735</v>
      </c>
      <c r="AE137" s="149">
        <v>18</v>
      </c>
      <c r="AF137" s="150">
        <v>0.3888888888888889</v>
      </c>
      <c r="AG137" s="149">
        <v>17</v>
      </c>
      <c r="AH137" s="150">
        <v>0.41176470588235292</v>
      </c>
      <c r="AI137" s="149">
        <v>16</v>
      </c>
      <c r="AJ137" s="150">
        <v>0.4375</v>
      </c>
      <c r="AK137" s="149">
        <v>17</v>
      </c>
      <c r="AL137" s="150">
        <v>0.47058823529411764</v>
      </c>
      <c r="AM137" s="149">
        <v>17</v>
      </c>
      <c r="AN137" s="150">
        <v>0.41176470588235292</v>
      </c>
      <c r="AO137" s="149">
        <v>17</v>
      </c>
      <c r="AP137" s="150">
        <v>0.41176470588235292</v>
      </c>
      <c r="AQ137" s="149">
        <v>17</v>
      </c>
      <c r="AR137" s="150">
        <v>0.41176470588235292</v>
      </c>
      <c r="AS137" s="149">
        <v>17</v>
      </c>
      <c r="AT137" s="150">
        <v>0.41176470588235292</v>
      </c>
      <c r="AU137" s="149">
        <v>17</v>
      </c>
      <c r="AV137" s="150">
        <v>0.41</v>
      </c>
      <c r="AW137" s="149">
        <v>22</v>
      </c>
      <c r="AX137" s="150">
        <v>0.59090909090909094</v>
      </c>
      <c r="AY137" s="149">
        <v>18</v>
      </c>
      <c r="AZ137" s="150">
        <v>0.5</v>
      </c>
      <c r="BA137" s="149">
        <v>23</v>
      </c>
      <c r="BB137" s="150">
        <v>0.60869565217391308</v>
      </c>
      <c r="BC137" s="149">
        <v>28</v>
      </c>
      <c r="BD137" s="150">
        <v>0.5714285714285714</v>
      </c>
      <c r="BE137" s="149">
        <v>29</v>
      </c>
      <c r="BF137" s="150">
        <v>0.58620689655172409</v>
      </c>
      <c r="BG137" s="149">
        <v>32</v>
      </c>
      <c r="BH137" s="150">
        <v>0.59375</v>
      </c>
    </row>
    <row r="138" spans="3:60" ht="45" hidden="1" customHeight="1" thickBot="1">
      <c r="C138" s="184">
        <v>128</v>
      </c>
      <c r="D138" s="270" t="s">
        <v>110</v>
      </c>
      <c r="E138" s="149">
        <v>8</v>
      </c>
      <c r="F138" s="150">
        <v>0.88</v>
      </c>
      <c r="G138" s="149">
        <v>7</v>
      </c>
      <c r="H138" s="150">
        <v>0.71</v>
      </c>
      <c r="I138" s="149">
        <v>8</v>
      </c>
      <c r="J138" s="150">
        <v>0.75</v>
      </c>
      <c r="K138" s="149">
        <v>8</v>
      </c>
      <c r="L138" s="150">
        <v>0.75</v>
      </c>
      <c r="M138" s="149">
        <v>9</v>
      </c>
      <c r="N138" s="150">
        <v>0.77777777777777779</v>
      </c>
      <c r="O138" s="149">
        <v>9</v>
      </c>
      <c r="P138" s="150">
        <v>0.78</v>
      </c>
      <c r="Q138" s="149">
        <v>9</v>
      </c>
      <c r="R138" s="150">
        <v>0.78</v>
      </c>
      <c r="S138" s="149">
        <v>10</v>
      </c>
      <c r="T138" s="150">
        <v>0.7</v>
      </c>
      <c r="U138" s="149">
        <v>9</v>
      </c>
      <c r="V138" s="150">
        <v>0.78</v>
      </c>
      <c r="W138" s="149">
        <v>8</v>
      </c>
      <c r="X138" s="150">
        <v>0.75</v>
      </c>
      <c r="Y138" s="149">
        <v>8</v>
      </c>
      <c r="Z138" s="150">
        <v>0.75</v>
      </c>
      <c r="AA138" s="149">
        <v>8</v>
      </c>
      <c r="AB138" s="150">
        <v>0.75</v>
      </c>
      <c r="AC138" s="149">
        <v>7</v>
      </c>
      <c r="AD138" s="150">
        <v>0.8571428571428571</v>
      </c>
      <c r="AE138" s="149">
        <v>8</v>
      </c>
      <c r="AF138" s="150">
        <v>0.875</v>
      </c>
      <c r="AG138" s="149">
        <v>8</v>
      </c>
      <c r="AH138" s="150">
        <v>0.875</v>
      </c>
      <c r="AI138" s="149">
        <v>8</v>
      </c>
      <c r="AJ138" s="150">
        <v>0.88</v>
      </c>
      <c r="AK138" s="149">
        <v>8</v>
      </c>
      <c r="AL138" s="150">
        <v>0.75</v>
      </c>
      <c r="AM138" s="149">
        <v>8</v>
      </c>
      <c r="AN138" s="150">
        <v>0.75</v>
      </c>
      <c r="AO138" s="149">
        <v>8</v>
      </c>
      <c r="AP138" s="150">
        <v>0.75</v>
      </c>
      <c r="AQ138" s="149">
        <v>9</v>
      </c>
      <c r="AR138" s="150">
        <v>0.77777777777777779</v>
      </c>
      <c r="AS138" s="149">
        <v>8</v>
      </c>
      <c r="AT138" s="150">
        <v>0.75</v>
      </c>
      <c r="AU138" s="149">
        <v>9</v>
      </c>
      <c r="AV138" s="150">
        <v>0.67</v>
      </c>
      <c r="AW138" s="149">
        <v>10</v>
      </c>
      <c r="AX138" s="150">
        <v>0.5</v>
      </c>
      <c r="AY138" s="149">
        <v>12</v>
      </c>
      <c r="AZ138" s="150">
        <v>0.66666666666666663</v>
      </c>
      <c r="BA138" s="149">
        <v>13</v>
      </c>
      <c r="BB138" s="150">
        <v>0.61538461538461542</v>
      </c>
      <c r="BC138" s="149">
        <v>12</v>
      </c>
      <c r="BD138" s="150">
        <v>0.58333333333333337</v>
      </c>
      <c r="BE138" s="149">
        <v>18</v>
      </c>
      <c r="BF138" s="150">
        <v>0.61111111111111116</v>
      </c>
      <c r="BG138" s="149">
        <v>17</v>
      </c>
      <c r="BH138" s="150">
        <v>0.58823529411764708</v>
      </c>
    </row>
    <row r="139" spans="3:60" ht="45" hidden="1" customHeight="1" thickBot="1">
      <c r="C139" s="184">
        <v>129</v>
      </c>
      <c r="D139" s="270" t="s">
        <v>167</v>
      </c>
      <c r="E139" s="149">
        <v>17</v>
      </c>
      <c r="F139" s="150">
        <v>0.35</v>
      </c>
      <c r="G139" s="149">
        <v>17</v>
      </c>
      <c r="H139" s="150">
        <v>0.35</v>
      </c>
      <c r="I139" s="149">
        <v>17</v>
      </c>
      <c r="J139" s="150">
        <v>0.35</v>
      </c>
      <c r="K139" s="149">
        <v>15</v>
      </c>
      <c r="L139" s="150">
        <v>0.33</v>
      </c>
      <c r="M139" s="149">
        <v>14</v>
      </c>
      <c r="N139" s="150">
        <v>0.5</v>
      </c>
      <c r="O139" s="149">
        <v>14</v>
      </c>
      <c r="P139" s="150">
        <v>0.5</v>
      </c>
      <c r="Q139" s="149">
        <v>14</v>
      </c>
      <c r="R139" s="150">
        <v>0.5</v>
      </c>
      <c r="S139" s="149">
        <v>14</v>
      </c>
      <c r="T139" s="150">
        <v>0.5</v>
      </c>
      <c r="U139" s="149">
        <v>14</v>
      </c>
      <c r="V139" s="150">
        <v>0.5</v>
      </c>
      <c r="W139" s="149">
        <v>13</v>
      </c>
      <c r="X139" s="150">
        <v>0.46153846153846156</v>
      </c>
      <c r="Y139" s="149">
        <v>13</v>
      </c>
      <c r="Z139" s="150">
        <v>0.46153846153846156</v>
      </c>
      <c r="AA139" s="149">
        <v>14</v>
      </c>
      <c r="AB139" s="150">
        <v>0.5</v>
      </c>
      <c r="AC139" s="149">
        <v>14</v>
      </c>
      <c r="AD139" s="150">
        <v>0.5</v>
      </c>
      <c r="AE139" s="149">
        <v>12</v>
      </c>
      <c r="AF139" s="150">
        <v>0.58333333333333337</v>
      </c>
      <c r="AG139" s="149">
        <v>12</v>
      </c>
      <c r="AH139" s="150">
        <v>0.58333333333333337</v>
      </c>
      <c r="AI139" s="149">
        <v>14</v>
      </c>
      <c r="AJ139" s="150">
        <v>0.5714285714285714</v>
      </c>
      <c r="AK139" s="149">
        <v>15</v>
      </c>
      <c r="AL139" s="150">
        <v>0.6</v>
      </c>
      <c r="AM139" s="149">
        <v>16</v>
      </c>
      <c r="AN139" s="150">
        <v>0.625</v>
      </c>
      <c r="AO139" s="149">
        <v>19</v>
      </c>
      <c r="AP139" s="150">
        <v>0.52631578947368418</v>
      </c>
      <c r="AQ139" s="149">
        <v>19</v>
      </c>
      <c r="AR139" s="150">
        <v>0.52631578947368418</v>
      </c>
      <c r="AS139" s="149">
        <v>16</v>
      </c>
      <c r="AT139" s="150">
        <v>0.5</v>
      </c>
      <c r="AU139" s="149">
        <v>16</v>
      </c>
      <c r="AV139" s="150">
        <v>0.5</v>
      </c>
      <c r="AW139" s="149">
        <v>14</v>
      </c>
      <c r="AX139" s="150">
        <v>0.5</v>
      </c>
      <c r="AY139" s="149">
        <v>14</v>
      </c>
      <c r="AZ139" s="150">
        <v>0.6428571428571429</v>
      </c>
      <c r="BA139" s="149">
        <v>15</v>
      </c>
      <c r="BB139" s="150">
        <v>0.6</v>
      </c>
      <c r="BC139" s="149">
        <v>14</v>
      </c>
      <c r="BD139" s="150">
        <v>0.5714285714285714</v>
      </c>
      <c r="BE139" s="149">
        <v>15</v>
      </c>
      <c r="BF139" s="150">
        <v>0.6</v>
      </c>
      <c r="BG139" s="149">
        <v>14</v>
      </c>
      <c r="BH139" s="150">
        <v>0.5714285714285714</v>
      </c>
    </row>
    <row r="140" spans="3:60" ht="45" hidden="1" customHeight="1" thickBot="1">
      <c r="C140" s="184">
        <v>130</v>
      </c>
      <c r="D140" s="270" t="s">
        <v>136</v>
      </c>
      <c r="E140" s="149">
        <v>20</v>
      </c>
      <c r="F140" s="150">
        <v>0.45</v>
      </c>
      <c r="G140" s="149">
        <v>17</v>
      </c>
      <c r="H140" s="150">
        <v>0.47</v>
      </c>
      <c r="I140" s="149">
        <v>20</v>
      </c>
      <c r="J140" s="150">
        <v>0.6</v>
      </c>
      <c r="K140" s="149">
        <v>14</v>
      </c>
      <c r="L140" s="150">
        <v>0.5</v>
      </c>
      <c r="M140" s="149">
        <v>14</v>
      </c>
      <c r="N140" s="150">
        <v>0.6428571428571429</v>
      </c>
      <c r="O140" s="149">
        <v>14</v>
      </c>
      <c r="P140" s="150">
        <v>0.64</v>
      </c>
      <c r="Q140" s="149">
        <v>14</v>
      </c>
      <c r="R140" s="150">
        <v>0.64</v>
      </c>
      <c r="S140" s="149">
        <v>18</v>
      </c>
      <c r="T140" s="150">
        <v>0.44</v>
      </c>
      <c r="U140" s="149">
        <v>11</v>
      </c>
      <c r="V140" s="150">
        <v>0.55000000000000004</v>
      </c>
      <c r="W140" s="149">
        <v>10</v>
      </c>
      <c r="X140" s="150">
        <v>0.5</v>
      </c>
      <c r="Y140" s="149">
        <v>11</v>
      </c>
      <c r="Z140" s="150">
        <v>0.54545454545454541</v>
      </c>
      <c r="AA140" s="149">
        <v>11</v>
      </c>
      <c r="AB140" s="150">
        <v>0.63636363636363635</v>
      </c>
      <c r="AC140" s="149">
        <v>15</v>
      </c>
      <c r="AD140" s="150">
        <v>0.66666666666666663</v>
      </c>
      <c r="AE140" s="149">
        <v>17</v>
      </c>
      <c r="AF140" s="150">
        <v>0.76470588235294112</v>
      </c>
      <c r="AG140" s="149">
        <v>11</v>
      </c>
      <c r="AH140" s="150">
        <v>0.63636363636363635</v>
      </c>
      <c r="AI140" s="149">
        <v>20</v>
      </c>
      <c r="AJ140" s="150">
        <v>0.6</v>
      </c>
      <c r="AK140" s="149">
        <v>20</v>
      </c>
      <c r="AL140" s="150">
        <v>0.65</v>
      </c>
      <c r="AM140" s="149">
        <v>21</v>
      </c>
      <c r="AN140" s="150">
        <v>0.61904761904761907</v>
      </c>
      <c r="AO140" s="149">
        <v>23</v>
      </c>
      <c r="AP140" s="150">
        <v>0.69565217391304346</v>
      </c>
      <c r="AQ140" s="149">
        <v>22</v>
      </c>
      <c r="AR140" s="150">
        <v>0.68181818181818177</v>
      </c>
      <c r="AS140" s="149">
        <v>22</v>
      </c>
      <c r="AT140" s="150">
        <v>0.63636363636363635</v>
      </c>
      <c r="AU140" s="149">
        <v>19</v>
      </c>
      <c r="AV140" s="150">
        <v>0.57999999999999996</v>
      </c>
      <c r="AW140" s="149">
        <v>23</v>
      </c>
      <c r="AX140" s="150">
        <v>0.34782608695652173</v>
      </c>
      <c r="AY140" s="149">
        <v>25</v>
      </c>
      <c r="AZ140" s="150">
        <v>0.64</v>
      </c>
      <c r="BA140" s="149">
        <v>24</v>
      </c>
      <c r="BB140" s="150">
        <v>0.625</v>
      </c>
      <c r="BC140" s="149">
        <v>20</v>
      </c>
      <c r="BD140" s="150">
        <v>0.45</v>
      </c>
      <c r="BE140" s="149">
        <v>26</v>
      </c>
      <c r="BF140" s="150">
        <v>0.57692307692307687</v>
      </c>
      <c r="BG140" s="149">
        <v>25</v>
      </c>
      <c r="BH140" s="150">
        <v>0.56000000000000005</v>
      </c>
    </row>
    <row r="141" spans="3:60" ht="45" hidden="1" customHeight="1" thickBot="1">
      <c r="C141" s="184">
        <v>131</v>
      </c>
      <c r="D141" s="270" t="s">
        <v>162</v>
      </c>
      <c r="E141" s="149">
        <v>18</v>
      </c>
      <c r="F141" s="150">
        <v>0.39</v>
      </c>
      <c r="G141" s="149">
        <v>14</v>
      </c>
      <c r="H141" s="150">
        <v>0.43</v>
      </c>
      <c r="I141" s="149">
        <v>14</v>
      </c>
      <c r="J141" s="150">
        <v>0.36</v>
      </c>
      <c r="K141" s="149">
        <v>17</v>
      </c>
      <c r="L141" s="150">
        <v>0.35</v>
      </c>
      <c r="M141" s="149">
        <v>18</v>
      </c>
      <c r="N141" s="150">
        <v>0.33333333333333331</v>
      </c>
      <c r="O141" s="149">
        <v>17</v>
      </c>
      <c r="P141" s="150">
        <v>0.28999999999999998</v>
      </c>
      <c r="Q141" s="149">
        <v>16</v>
      </c>
      <c r="R141" s="150">
        <v>0.31</v>
      </c>
      <c r="S141" s="149">
        <v>17</v>
      </c>
      <c r="T141" s="150">
        <v>0.35</v>
      </c>
      <c r="U141" s="149">
        <v>17</v>
      </c>
      <c r="V141" s="150">
        <v>0.35</v>
      </c>
      <c r="W141" s="149">
        <v>19</v>
      </c>
      <c r="X141" s="150">
        <v>0.36842105263157893</v>
      </c>
      <c r="Y141" s="149">
        <v>20</v>
      </c>
      <c r="Z141" s="150">
        <v>0.4</v>
      </c>
      <c r="AA141" s="149">
        <v>21</v>
      </c>
      <c r="AB141" s="150">
        <v>0.38095238095238093</v>
      </c>
      <c r="AC141" s="149">
        <v>19</v>
      </c>
      <c r="AD141" s="150">
        <v>0.36842105263157893</v>
      </c>
      <c r="AE141" s="149">
        <v>20</v>
      </c>
      <c r="AF141" s="150">
        <v>0.35</v>
      </c>
      <c r="AG141" s="149">
        <v>18</v>
      </c>
      <c r="AH141" s="150">
        <v>0.3888888888888889</v>
      </c>
      <c r="AI141" s="149">
        <v>17</v>
      </c>
      <c r="AJ141" s="150">
        <v>0.41176470588235292</v>
      </c>
      <c r="AK141" s="149">
        <v>17</v>
      </c>
      <c r="AL141" s="150">
        <v>0.41176470588235292</v>
      </c>
      <c r="AM141" s="149">
        <v>17</v>
      </c>
      <c r="AN141" s="150">
        <v>0.47058823529411764</v>
      </c>
      <c r="AO141" s="149">
        <v>18</v>
      </c>
      <c r="AP141" s="150">
        <v>0.5</v>
      </c>
      <c r="AQ141" s="149">
        <v>18</v>
      </c>
      <c r="AR141" s="150">
        <v>0.55555555555555558</v>
      </c>
      <c r="AS141" s="149">
        <v>17</v>
      </c>
      <c r="AT141" s="150">
        <v>0.52941176470588236</v>
      </c>
      <c r="AU141" s="149">
        <v>17</v>
      </c>
      <c r="AV141" s="150">
        <v>0.47</v>
      </c>
      <c r="AW141" s="149">
        <v>15</v>
      </c>
      <c r="AX141" s="150">
        <v>0.4</v>
      </c>
      <c r="AY141" s="149">
        <v>14</v>
      </c>
      <c r="AZ141" s="150">
        <v>0.5714285714285714</v>
      </c>
      <c r="BA141" s="149">
        <v>12</v>
      </c>
      <c r="BB141" s="150">
        <v>0.58333333333333337</v>
      </c>
      <c r="BC141" s="149">
        <v>10</v>
      </c>
      <c r="BD141" s="150">
        <v>0.6</v>
      </c>
      <c r="BE141" s="149">
        <v>9</v>
      </c>
      <c r="BF141" s="150">
        <v>0.55555555555555558</v>
      </c>
      <c r="BG141" s="149">
        <v>9</v>
      </c>
      <c r="BH141" s="150">
        <v>0.55555555555555558</v>
      </c>
    </row>
    <row r="142" spans="3:60" ht="45" hidden="1" customHeight="1" thickBot="1">
      <c r="C142" s="184">
        <v>132</v>
      </c>
      <c r="D142" s="270" t="s">
        <v>163</v>
      </c>
      <c r="E142" s="149">
        <v>29</v>
      </c>
      <c r="F142" s="150">
        <v>0.48</v>
      </c>
      <c r="G142" s="149">
        <v>35</v>
      </c>
      <c r="H142" s="150">
        <v>0.56999999999999995</v>
      </c>
      <c r="I142" s="149">
        <v>29</v>
      </c>
      <c r="J142" s="150">
        <v>0.45</v>
      </c>
      <c r="K142" s="149">
        <v>26</v>
      </c>
      <c r="L142" s="150">
        <v>0.5</v>
      </c>
      <c r="M142" s="149">
        <v>13</v>
      </c>
      <c r="N142" s="150">
        <v>0.53846153846153844</v>
      </c>
      <c r="O142" s="149">
        <v>14</v>
      </c>
      <c r="P142" s="150">
        <v>0.5</v>
      </c>
      <c r="Q142" s="149">
        <v>17</v>
      </c>
      <c r="R142" s="150">
        <v>0.47</v>
      </c>
      <c r="S142" s="149">
        <v>12</v>
      </c>
      <c r="T142" s="150">
        <v>0.57999999999999996</v>
      </c>
      <c r="U142" s="149">
        <v>12</v>
      </c>
      <c r="V142" s="150">
        <v>0.57999999999999996</v>
      </c>
      <c r="W142" s="149">
        <v>12</v>
      </c>
      <c r="X142" s="150">
        <v>0.58333333333333337</v>
      </c>
      <c r="Y142" s="149">
        <v>11</v>
      </c>
      <c r="Z142" s="150">
        <v>0.54545454545454541</v>
      </c>
      <c r="AA142" s="149">
        <v>11</v>
      </c>
      <c r="AB142" s="150">
        <v>0.54545454545454541</v>
      </c>
      <c r="AC142" s="149">
        <v>10</v>
      </c>
      <c r="AD142" s="150">
        <v>0.6</v>
      </c>
      <c r="AE142" s="149">
        <v>9</v>
      </c>
      <c r="AF142" s="150">
        <v>0.55555555555555558</v>
      </c>
      <c r="AG142" s="149">
        <v>9</v>
      </c>
      <c r="AH142" s="150">
        <v>0.55555555555555558</v>
      </c>
      <c r="AI142" s="149">
        <v>9</v>
      </c>
      <c r="AJ142" s="150">
        <v>0.55555555555555558</v>
      </c>
      <c r="AK142" s="149">
        <v>9</v>
      </c>
      <c r="AL142" s="150">
        <v>0.55555555555555558</v>
      </c>
      <c r="AM142" s="149">
        <v>9</v>
      </c>
      <c r="AN142" s="150">
        <v>0.55555555555555558</v>
      </c>
      <c r="AO142" s="149">
        <v>9</v>
      </c>
      <c r="AP142" s="150">
        <v>0.55555555555555558</v>
      </c>
      <c r="AQ142" s="149">
        <v>9</v>
      </c>
      <c r="AR142" s="150">
        <v>0.55555555555555558</v>
      </c>
      <c r="AS142" s="149">
        <v>9</v>
      </c>
      <c r="AT142" s="150">
        <v>0.55555555555555558</v>
      </c>
      <c r="AU142" s="149">
        <v>9</v>
      </c>
      <c r="AV142" s="150">
        <v>0.56000000000000005</v>
      </c>
      <c r="AW142" s="149">
        <v>9</v>
      </c>
      <c r="AX142" s="150">
        <v>0.55555555555555558</v>
      </c>
      <c r="AY142" s="149">
        <v>9</v>
      </c>
      <c r="AZ142" s="150">
        <v>0.55555555555555558</v>
      </c>
      <c r="BA142" s="149">
        <v>9</v>
      </c>
      <c r="BB142" s="150">
        <v>0.55555555555555558</v>
      </c>
      <c r="BC142" s="149">
        <v>9</v>
      </c>
      <c r="BD142" s="150">
        <v>0.55555555555555558</v>
      </c>
      <c r="BE142" s="149">
        <v>9</v>
      </c>
      <c r="BF142" s="150">
        <v>0.55555555555555558</v>
      </c>
      <c r="BG142" s="149">
        <v>9</v>
      </c>
      <c r="BH142" s="150">
        <v>0.55555555555555558</v>
      </c>
    </row>
    <row r="143" spans="3:60" ht="45" hidden="1" customHeight="1" thickBot="1">
      <c r="C143" s="184">
        <v>133</v>
      </c>
      <c r="D143" s="270" t="s">
        <v>133</v>
      </c>
      <c r="E143" s="149">
        <v>16</v>
      </c>
      <c r="F143" s="150">
        <v>0.63</v>
      </c>
      <c r="G143" s="149">
        <v>16</v>
      </c>
      <c r="H143" s="150">
        <v>0.69</v>
      </c>
      <c r="I143" s="149">
        <v>17</v>
      </c>
      <c r="J143" s="150">
        <v>0.71</v>
      </c>
      <c r="K143" s="149">
        <v>17</v>
      </c>
      <c r="L143" s="150">
        <v>0.71</v>
      </c>
      <c r="M143" s="149">
        <v>16</v>
      </c>
      <c r="N143" s="150">
        <v>0.6875</v>
      </c>
      <c r="O143" s="149">
        <v>14</v>
      </c>
      <c r="P143" s="150">
        <v>0.64</v>
      </c>
      <c r="Q143" s="149">
        <v>18</v>
      </c>
      <c r="R143" s="150">
        <v>0.72</v>
      </c>
      <c r="S143" s="149">
        <v>18</v>
      </c>
      <c r="T143" s="150">
        <v>0.72</v>
      </c>
      <c r="U143" s="149">
        <v>16</v>
      </c>
      <c r="V143" s="150">
        <v>0.69</v>
      </c>
      <c r="W143" s="149">
        <v>15</v>
      </c>
      <c r="X143" s="150">
        <v>0.73333333333333328</v>
      </c>
      <c r="Y143" s="149">
        <v>15</v>
      </c>
      <c r="Z143" s="150">
        <v>0.73333333333333328</v>
      </c>
      <c r="AA143" s="149">
        <v>14</v>
      </c>
      <c r="AB143" s="150">
        <v>0.7142857142857143</v>
      </c>
      <c r="AC143" s="149">
        <v>14</v>
      </c>
      <c r="AD143" s="150">
        <v>0.7142857142857143</v>
      </c>
      <c r="AE143" s="149">
        <v>15</v>
      </c>
      <c r="AF143" s="150">
        <v>0.73333333333333328</v>
      </c>
      <c r="AG143" s="149">
        <v>14</v>
      </c>
      <c r="AH143" s="150">
        <v>0.7142857142857143</v>
      </c>
      <c r="AI143" s="149">
        <v>11</v>
      </c>
      <c r="AJ143" s="150">
        <v>0.72727272727272729</v>
      </c>
      <c r="AK143" s="149">
        <v>13</v>
      </c>
      <c r="AL143" s="150">
        <v>0.69230769230769229</v>
      </c>
      <c r="AM143" s="149">
        <v>14</v>
      </c>
      <c r="AN143" s="150">
        <v>0.7142857142857143</v>
      </c>
      <c r="AO143" s="149">
        <v>13</v>
      </c>
      <c r="AP143" s="150">
        <v>0.69230769230769229</v>
      </c>
      <c r="AQ143" s="149">
        <v>13</v>
      </c>
      <c r="AR143" s="150">
        <v>0.69230769230769229</v>
      </c>
      <c r="AS143" s="149">
        <v>13</v>
      </c>
      <c r="AT143" s="150">
        <v>0.61538461538461542</v>
      </c>
      <c r="AU143" s="149">
        <v>11</v>
      </c>
      <c r="AV143" s="150">
        <v>0.64</v>
      </c>
      <c r="AW143" s="149">
        <v>18</v>
      </c>
      <c r="AX143" s="150">
        <v>0.94444444444444442</v>
      </c>
      <c r="AY143" s="149">
        <v>22</v>
      </c>
      <c r="AZ143" s="150">
        <v>0.81818181818181823</v>
      </c>
      <c r="BA143" s="149">
        <v>22</v>
      </c>
      <c r="BB143" s="150">
        <v>0.68181818181818177</v>
      </c>
      <c r="BC143" s="149">
        <v>21</v>
      </c>
      <c r="BD143" s="150">
        <v>0.66666666666666663</v>
      </c>
      <c r="BE143" s="149">
        <v>21</v>
      </c>
      <c r="BF143" s="150">
        <v>0.5714285714285714</v>
      </c>
      <c r="BG143" s="149">
        <v>20</v>
      </c>
      <c r="BH143" s="150">
        <v>0.55000000000000004</v>
      </c>
    </row>
    <row r="144" spans="3:60" ht="45" hidden="1" customHeight="1" thickBot="1">
      <c r="C144" s="184">
        <v>134</v>
      </c>
      <c r="D144" s="147" t="s">
        <v>159</v>
      </c>
      <c r="E144" s="149">
        <v>25</v>
      </c>
      <c r="F144" s="150">
        <v>0.52</v>
      </c>
      <c r="G144" s="149">
        <v>26</v>
      </c>
      <c r="H144" s="150">
        <v>0.54</v>
      </c>
      <c r="I144" s="149">
        <v>20</v>
      </c>
      <c r="J144" s="150">
        <v>0.65</v>
      </c>
      <c r="K144" s="149">
        <v>24</v>
      </c>
      <c r="L144" s="150">
        <v>0.57999999999999996</v>
      </c>
      <c r="M144" s="149">
        <v>23</v>
      </c>
      <c r="N144" s="150">
        <v>0.56521739130434778</v>
      </c>
      <c r="O144" s="149">
        <v>20</v>
      </c>
      <c r="P144" s="150">
        <v>0.6</v>
      </c>
      <c r="Q144" s="149">
        <v>21</v>
      </c>
      <c r="R144" s="150">
        <v>0.56999999999999995</v>
      </c>
      <c r="S144" s="149">
        <v>22</v>
      </c>
      <c r="T144" s="150">
        <v>0.55000000000000004</v>
      </c>
      <c r="U144" s="149">
        <v>20</v>
      </c>
      <c r="V144" s="150">
        <v>0.5</v>
      </c>
      <c r="W144" s="149">
        <v>20</v>
      </c>
      <c r="X144" s="150">
        <v>0.5</v>
      </c>
      <c r="Y144" s="149">
        <v>21</v>
      </c>
      <c r="Z144" s="150">
        <v>0.52380952380952384</v>
      </c>
      <c r="AA144" s="149">
        <v>21</v>
      </c>
      <c r="AB144" s="150">
        <v>0.52380952380952384</v>
      </c>
      <c r="AC144" s="149">
        <v>21</v>
      </c>
      <c r="AD144" s="150">
        <v>0.52380952380952384</v>
      </c>
      <c r="AE144" s="149">
        <v>20</v>
      </c>
      <c r="AF144" s="150">
        <v>0.45</v>
      </c>
      <c r="AG144" s="149">
        <v>23</v>
      </c>
      <c r="AH144" s="150">
        <v>0.47826086956521741</v>
      </c>
      <c r="AI144" s="149">
        <v>24</v>
      </c>
      <c r="AJ144" s="150">
        <v>0.58333333333333337</v>
      </c>
      <c r="AK144" s="149">
        <v>25</v>
      </c>
      <c r="AL144" s="150">
        <v>0.56000000000000005</v>
      </c>
      <c r="AM144" s="149">
        <v>25</v>
      </c>
      <c r="AN144" s="150">
        <v>0.56000000000000005</v>
      </c>
      <c r="AO144" s="149">
        <v>34</v>
      </c>
      <c r="AP144" s="150">
        <v>0.52941176470588236</v>
      </c>
      <c r="AQ144" s="149">
        <v>40</v>
      </c>
      <c r="AR144" s="150">
        <v>0.57499999999999996</v>
      </c>
      <c r="AS144" s="149">
        <v>32</v>
      </c>
      <c r="AT144" s="150">
        <v>0.5625</v>
      </c>
      <c r="AU144" s="149">
        <v>35</v>
      </c>
      <c r="AV144" s="150">
        <v>0.54</v>
      </c>
      <c r="AW144" s="149">
        <v>34</v>
      </c>
      <c r="AX144" s="150">
        <v>0.52941176470588236</v>
      </c>
      <c r="AY144" s="149">
        <v>32</v>
      </c>
      <c r="AZ144" s="150">
        <v>0.4375</v>
      </c>
      <c r="BA144" s="149">
        <v>33</v>
      </c>
      <c r="BB144" s="150">
        <v>0.39393939393939392</v>
      </c>
      <c r="BC144" s="149">
        <v>44</v>
      </c>
      <c r="BD144" s="150">
        <v>0.54545454545454541</v>
      </c>
      <c r="BE144" s="149">
        <v>45</v>
      </c>
      <c r="BF144" s="150">
        <v>0.55555555555555558</v>
      </c>
      <c r="BG144" s="149">
        <v>51</v>
      </c>
      <c r="BH144" s="150">
        <v>0.5490196078431373</v>
      </c>
    </row>
    <row r="145" spans="3:60" ht="45" hidden="1" customHeight="1" thickBot="1">
      <c r="C145" s="184">
        <v>135</v>
      </c>
      <c r="D145" s="146" t="s">
        <v>154</v>
      </c>
      <c r="E145" s="149">
        <v>17</v>
      </c>
      <c r="F145" s="150">
        <v>0.24</v>
      </c>
      <c r="G145" s="149">
        <v>16</v>
      </c>
      <c r="H145" s="150">
        <v>0.25</v>
      </c>
      <c r="I145" s="149">
        <v>16</v>
      </c>
      <c r="J145" s="150">
        <v>0.25</v>
      </c>
      <c r="K145" s="149">
        <v>16</v>
      </c>
      <c r="L145" s="150">
        <v>0.25</v>
      </c>
      <c r="M145" s="149">
        <v>16</v>
      </c>
      <c r="N145" s="150">
        <v>0.25</v>
      </c>
      <c r="O145" s="149">
        <v>10</v>
      </c>
      <c r="P145" s="150">
        <v>0.4</v>
      </c>
      <c r="Q145" s="149">
        <v>10</v>
      </c>
      <c r="R145" s="150">
        <v>0.4</v>
      </c>
      <c r="S145" s="149">
        <v>10</v>
      </c>
      <c r="T145" s="150">
        <v>0.4</v>
      </c>
      <c r="U145" s="149">
        <v>11</v>
      </c>
      <c r="V145" s="150">
        <v>0.36</v>
      </c>
      <c r="W145" s="149">
        <v>10</v>
      </c>
      <c r="X145" s="150">
        <v>0.3</v>
      </c>
      <c r="Y145" s="149">
        <v>10</v>
      </c>
      <c r="Z145" s="150">
        <v>0.3</v>
      </c>
      <c r="AA145" s="149">
        <v>9</v>
      </c>
      <c r="AB145" s="150">
        <v>0.33333333333333331</v>
      </c>
      <c r="AC145" s="149">
        <v>10</v>
      </c>
      <c r="AD145" s="150">
        <v>0.4</v>
      </c>
      <c r="AE145" s="149">
        <v>10</v>
      </c>
      <c r="AF145" s="150">
        <v>0.5</v>
      </c>
      <c r="AG145" s="149">
        <v>13</v>
      </c>
      <c r="AH145" s="150">
        <v>0.53846153846153844</v>
      </c>
      <c r="AI145" s="149">
        <v>9</v>
      </c>
      <c r="AJ145" s="150">
        <v>0.44444444444444442</v>
      </c>
      <c r="AK145" s="149">
        <v>11</v>
      </c>
      <c r="AL145" s="150">
        <v>0.54545454545454541</v>
      </c>
      <c r="AM145" s="149">
        <v>7</v>
      </c>
      <c r="AN145" s="150">
        <v>0.2857142857142857</v>
      </c>
      <c r="AO145" s="149">
        <v>10</v>
      </c>
      <c r="AP145" s="150">
        <v>0.6</v>
      </c>
      <c r="AQ145" s="149">
        <v>10</v>
      </c>
      <c r="AR145" s="150">
        <v>0.6</v>
      </c>
      <c r="AS145" s="149">
        <v>7</v>
      </c>
      <c r="AT145" s="150">
        <v>0.42857142857142855</v>
      </c>
      <c r="AU145" s="149">
        <v>7</v>
      </c>
      <c r="AV145" s="150">
        <v>0.43</v>
      </c>
      <c r="AW145" s="149">
        <v>9</v>
      </c>
      <c r="AX145" s="150">
        <v>0.44444444444444442</v>
      </c>
      <c r="AY145" s="149">
        <v>8</v>
      </c>
      <c r="AZ145" s="150">
        <v>0.5</v>
      </c>
      <c r="BA145" s="149">
        <v>7</v>
      </c>
      <c r="BB145" s="150">
        <v>0.7142857142857143</v>
      </c>
      <c r="BC145" s="149">
        <v>9</v>
      </c>
      <c r="BD145" s="150">
        <v>0.66666666666666663</v>
      </c>
      <c r="BE145" s="149">
        <v>10</v>
      </c>
      <c r="BF145" s="150">
        <v>0.6</v>
      </c>
      <c r="BG145" s="149">
        <v>11</v>
      </c>
      <c r="BH145" s="150">
        <v>0.54545454545454541</v>
      </c>
    </row>
    <row r="146" spans="3:60" ht="45" hidden="1" customHeight="1" thickBot="1">
      <c r="C146" s="184">
        <v>136</v>
      </c>
      <c r="D146" s="146" t="s">
        <v>166</v>
      </c>
      <c r="E146" s="149">
        <v>19</v>
      </c>
      <c r="F146" s="150">
        <v>0.57999999999999996</v>
      </c>
      <c r="G146" s="149">
        <v>18</v>
      </c>
      <c r="H146" s="150">
        <v>0.56000000000000005</v>
      </c>
      <c r="I146" s="149">
        <v>16</v>
      </c>
      <c r="J146" s="150">
        <v>0.5</v>
      </c>
      <c r="K146" s="149">
        <v>17</v>
      </c>
      <c r="L146" s="150">
        <v>0.59</v>
      </c>
      <c r="M146" s="149">
        <v>17</v>
      </c>
      <c r="N146" s="150">
        <v>0.52941176470588236</v>
      </c>
      <c r="O146" s="149">
        <v>16</v>
      </c>
      <c r="P146" s="150">
        <v>0.5</v>
      </c>
      <c r="Q146" s="149">
        <v>17</v>
      </c>
      <c r="R146" s="150">
        <v>0.53</v>
      </c>
      <c r="S146" s="149">
        <v>17</v>
      </c>
      <c r="T146" s="150">
        <v>0.47</v>
      </c>
      <c r="U146" s="149">
        <v>18</v>
      </c>
      <c r="V146" s="150">
        <v>0.5</v>
      </c>
      <c r="W146" s="149">
        <v>17</v>
      </c>
      <c r="X146" s="150">
        <v>0.47058823529411764</v>
      </c>
      <c r="Y146" s="149">
        <v>18</v>
      </c>
      <c r="Z146" s="150">
        <v>0.5</v>
      </c>
      <c r="AA146" s="149">
        <v>18</v>
      </c>
      <c r="AB146" s="150">
        <v>0.5</v>
      </c>
      <c r="AC146" s="149">
        <v>20</v>
      </c>
      <c r="AD146" s="150">
        <v>0.55000000000000004</v>
      </c>
      <c r="AE146" s="149">
        <v>19</v>
      </c>
      <c r="AF146" s="150">
        <v>0.57894736842105265</v>
      </c>
      <c r="AG146" s="149">
        <v>19</v>
      </c>
      <c r="AH146" s="150">
        <v>0.57894736842105265</v>
      </c>
      <c r="AI146" s="149">
        <v>20</v>
      </c>
      <c r="AJ146" s="150">
        <v>0.55000000000000004</v>
      </c>
      <c r="AK146" s="149">
        <v>20</v>
      </c>
      <c r="AL146" s="150">
        <v>0.55000000000000004</v>
      </c>
      <c r="AM146" s="149">
        <v>20</v>
      </c>
      <c r="AN146" s="150">
        <v>0.55000000000000004</v>
      </c>
      <c r="AO146" s="149">
        <v>20</v>
      </c>
      <c r="AP146" s="150">
        <v>0.55000000000000004</v>
      </c>
      <c r="AQ146" s="149">
        <v>19</v>
      </c>
      <c r="AR146" s="150">
        <v>0.52631578947368418</v>
      </c>
      <c r="AS146" s="149">
        <v>19</v>
      </c>
      <c r="AT146" s="150">
        <v>0.47368421052631576</v>
      </c>
      <c r="AU146" s="149">
        <v>22</v>
      </c>
      <c r="AV146" s="150">
        <v>0.55000000000000004</v>
      </c>
      <c r="AW146" s="149">
        <v>21</v>
      </c>
      <c r="AX146" s="150">
        <v>0.5714285714285714</v>
      </c>
      <c r="AY146" s="149">
        <v>20</v>
      </c>
      <c r="AZ146" s="150">
        <v>0.55000000000000004</v>
      </c>
      <c r="BA146" s="149">
        <v>18</v>
      </c>
      <c r="BB146" s="150">
        <v>0.55555555555555558</v>
      </c>
      <c r="BC146" s="149">
        <v>18</v>
      </c>
      <c r="BD146" s="150">
        <v>0.55555555555555558</v>
      </c>
      <c r="BE146" s="149">
        <v>20</v>
      </c>
      <c r="BF146" s="150">
        <v>0.6</v>
      </c>
      <c r="BG146" s="149">
        <v>22</v>
      </c>
      <c r="BH146" s="150">
        <v>0.54545454545454541</v>
      </c>
    </row>
    <row r="147" spans="3:60" ht="45" hidden="1" customHeight="1" thickBot="1">
      <c r="C147" s="184">
        <v>137</v>
      </c>
      <c r="D147" s="147" t="s">
        <v>689</v>
      </c>
      <c r="E147" s="274" t="s">
        <v>5</v>
      </c>
      <c r="F147" s="274" t="s">
        <v>5</v>
      </c>
      <c r="G147" s="274" t="s">
        <v>5</v>
      </c>
      <c r="H147" s="274" t="s">
        <v>5</v>
      </c>
      <c r="I147" s="274" t="s">
        <v>5</v>
      </c>
      <c r="J147" s="274" t="s">
        <v>5</v>
      </c>
      <c r="K147" s="274" t="s">
        <v>5</v>
      </c>
      <c r="L147" s="274" t="s">
        <v>5</v>
      </c>
      <c r="M147" s="274" t="s">
        <v>5</v>
      </c>
      <c r="N147" s="274" t="s">
        <v>5</v>
      </c>
      <c r="O147" s="274" t="s">
        <v>5</v>
      </c>
      <c r="P147" s="274" t="s">
        <v>5</v>
      </c>
      <c r="Q147" s="274" t="s">
        <v>5</v>
      </c>
      <c r="R147" s="274" t="s">
        <v>5</v>
      </c>
      <c r="S147" s="274" t="s">
        <v>5</v>
      </c>
      <c r="T147" s="274" t="s">
        <v>5</v>
      </c>
      <c r="U147" s="274" t="s">
        <v>5</v>
      </c>
      <c r="V147" s="274" t="s">
        <v>5</v>
      </c>
      <c r="W147" s="274" t="s">
        <v>5</v>
      </c>
      <c r="X147" s="274" t="s">
        <v>5</v>
      </c>
      <c r="Y147" s="274" t="s">
        <v>5</v>
      </c>
      <c r="Z147" s="274" t="s">
        <v>5</v>
      </c>
      <c r="AA147" s="274" t="s">
        <v>5</v>
      </c>
      <c r="AB147" s="274" t="s">
        <v>5</v>
      </c>
      <c r="AC147" s="274" t="s">
        <v>5</v>
      </c>
      <c r="AD147" s="274" t="s">
        <v>5</v>
      </c>
      <c r="AE147" s="274" t="s">
        <v>5</v>
      </c>
      <c r="AF147" s="274" t="s">
        <v>5</v>
      </c>
      <c r="AG147" s="274" t="s">
        <v>5</v>
      </c>
      <c r="AH147" s="274" t="s">
        <v>5</v>
      </c>
      <c r="AI147" s="274" t="s">
        <v>5</v>
      </c>
      <c r="AJ147" s="274" t="s">
        <v>5</v>
      </c>
      <c r="AK147" s="274" t="s">
        <v>5</v>
      </c>
      <c r="AL147" s="274" t="s">
        <v>5</v>
      </c>
      <c r="AM147" s="274" t="s">
        <v>5</v>
      </c>
      <c r="AN147" s="274" t="s">
        <v>5</v>
      </c>
      <c r="AO147" s="274" t="s">
        <v>5</v>
      </c>
      <c r="AP147" s="274" t="s">
        <v>5</v>
      </c>
      <c r="AQ147" s="274" t="s">
        <v>5</v>
      </c>
      <c r="AR147" s="274" t="s">
        <v>5</v>
      </c>
      <c r="AS147" s="274" t="s">
        <v>5</v>
      </c>
      <c r="AT147" s="274" t="s">
        <v>5</v>
      </c>
      <c r="AU147" s="274" t="s">
        <v>5</v>
      </c>
      <c r="AV147" s="274" t="s">
        <v>5</v>
      </c>
      <c r="AW147" s="274" t="s">
        <v>5</v>
      </c>
      <c r="AX147" s="274" t="s">
        <v>5</v>
      </c>
      <c r="AY147" s="274" t="s">
        <v>5</v>
      </c>
      <c r="AZ147" s="274" t="s">
        <v>5</v>
      </c>
      <c r="BA147" s="274" t="s">
        <v>5</v>
      </c>
      <c r="BB147" s="274" t="s">
        <v>5</v>
      </c>
      <c r="BC147" s="274" t="s">
        <v>5</v>
      </c>
      <c r="BD147" s="274" t="s">
        <v>5</v>
      </c>
      <c r="BE147" s="274">
        <v>9</v>
      </c>
      <c r="BF147" s="274">
        <v>0.55555555555555558</v>
      </c>
      <c r="BG147" s="149">
        <v>10</v>
      </c>
      <c r="BH147" s="150">
        <v>0.5</v>
      </c>
    </row>
    <row r="148" spans="3:60" ht="45" hidden="1" customHeight="1" thickBot="1">
      <c r="C148" s="184">
        <v>138</v>
      </c>
      <c r="D148" s="147" t="s">
        <v>180</v>
      </c>
      <c r="E148" s="149">
        <v>15</v>
      </c>
      <c r="F148" s="150">
        <v>0.47</v>
      </c>
      <c r="G148" s="149">
        <v>15</v>
      </c>
      <c r="H148" s="150">
        <v>0.47</v>
      </c>
      <c r="I148" s="149">
        <v>16</v>
      </c>
      <c r="J148" s="150">
        <v>0.5</v>
      </c>
      <c r="K148" s="149">
        <v>15</v>
      </c>
      <c r="L148" s="150">
        <v>0.47</v>
      </c>
      <c r="M148" s="149">
        <v>15</v>
      </c>
      <c r="N148" s="150">
        <v>0.46666666666666667</v>
      </c>
      <c r="O148" s="149">
        <v>16</v>
      </c>
      <c r="P148" s="150">
        <v>0.5</v>
      </c>
      <c r="Q148" s="149">
        <v>16</v>
      </c>
      <c r="R148" s="150">
        <v>0.5</v>
      </c>
      <c r="S148" s="149">
        <v>16</v>
      </c>
      <c r="T148" s="150">
        <v>0.5</v>
      </c>
      <c r="U148" s="149">
        <v>18</v>
      </c>
      <c r="V148" s="150">
        <v>0.5</v>
      </c>
      <c r="W148" s="149">
        <v>17</v>
      </c>
      <c r="X148" s="150">
        <v>0.52941176470588236</v>
      </c>
      <c r="Y148" s="149">
        <v>18</v>
      </c>
      <c r="Z148" s="150">
        <v>0.55555555555555558</v>
      </c>
      <c r="AA148" s="149">
        <v>17</v>
      </c>
      <c r="AB148" s="150">
        <v>0.52941176470588236</v>
      </c>
      <c r="AC148" s="149">
        <v>17</v>
      </c>
      <c r="AD148" s="150">
        <v>0.52941176470588236</v>
      </c>
      <c r="AE148" s="149">
        <v>17</v>
      </c>
      <c r="AF148" s="150">
        <v>0.52941176470588236</v>
      </c>
      <c r="AG148" s="149">
        <v>17</v>
      </c>
      <c r="AH148" s="150">
        <v>0.52941176470588236</v>
      </c>
      <c r="AI148" s="149">
        <v>14</v>
      </c>
      <c r="AJ148" s="150">
        <v>0.5714285714285714</v>
      </c>
      <c r="AK148" s="149">
        <v>13</v>
      </c>
      <c r="AL148" s="150">
        <v>0.61538461538461542</v>
      </c>
      <c r="AM148" s="149">
        <v>13</v>
      </c>
      <c r="AN148" s="150">
        <v>0.61538461538461542</v>
      </c>
      <c r="AO148" s="149">
        <v>16</v>
      </c>
      <c r="AP148" s="150">
        <v>0.5625</v>
      </c>
      <c r="AQ148" s="149">
        <v>15</v>
      </c>
      <c r="AR148" s="150">
        <v>0.46666666666666667</v>
      </c>
      <c r="AS148" s="149">
        <v>16</v>
      </c>
      <c r="AT148" s="150">
        <v>0.5</v>
      </c>
      <c r="AU148" s="149">
        <v>15</v>
      </c>
      <c r="AV148" s="150">
        <v>0.47</v>
      </c>
      <c r="AW148" s="149">
        <v>13</v>
      </c>
      <c r="AX148" s="150">
        <v>0.53846153846153844</v>
      </c>
      <c r="AY148" s="149">
        <v>13</v>
      </c>
      <c r="AZ148" s="150">
        <v>0.53846153846153844</v>
      </c>
      <c r="BA148" s="149">
        <v>11</v>
      </c>
      <c r="BB148" s="150">
        <v>0.54545454545454541</v>
      </c>
      <c r="BC148" s="149">
        <v>15</v>
      </c>
      <c r="BD148" s="150">
        <v>0.46666666666666667</v>
      </c>
      <c r="BE148" s="149">
        <v>15</v>
      </c>
      <c r="BF148" s="150">
        <v>0.53333333333333333</v>
      </c>
      <c r="BG148" s="149">
        <v>14</v>
      </c>
      <c r="BH148" s="150">
        <v>0.5</v>
      </c>
    </row>
    <row r="149" spans="3:60" ht="45" hidden="1" customHeight="1" thickBot="1">
      <c r="C149" s="184">
        <v>139</v>
      </c>
      <c r="D149" s="147" t="s">
        <v>182</v>
      </c>
      <c r="E149" s="149" t="s">
        <v>5</v>
      </c>
      <c r="F149" s="150" t="s">
        <v>5</v>
      </c>
      <c r="G149" s="149" t="s">
        <v>5</v>
      </c>
      <c r="H149" s="150" t="s">
        <v>5</v>
      </c>
      <c r="I149" s="149" t="s">
        <v>5</v>
      </c>
      <c r="J149" s="150" t="s">
        <v>5</v>
      </c>
      <c r="K149" s="149" t="s">
        <v>5</v>
      </c>
      <c r="L149" s="150" t="s">
        <v>5</v>
      </c>
      <c r="M149" s="149" t="s">
        <v>5</v>
      </c>
      <c r="N149" s="150" t="s">
        <v>5</v>
      </c>
      <c r="O149" s="149" t="s">
        <v>5</v>
      </c>
      <c r="P149" s="150" t="s">
        <v>5</v>
      </c>
      <c r="Q149" s="149" t="s">
        <v>5</v>
      </c>
      <c r="R149" s="150" t="s">
        <v>5</v>
      </c>
      <c r="S149" s="149" t="s">
        <v>5</v>
      </c>
      <c r="T149" s="150" t="s">
        <v>5</v>
      </c>
      <c r="U149" s="149" t="s">
        <v>5</v>
      </c>
      <c r="V149" s="150" t="s">
        <v>5</v>
      </c>
      <c r="W149" s="149" t="s">
        <v>5</v>
      </c>
      <c r="X149" s="150" t="s">
        <v>5</v>
      </c>
      <c r="Y149" s="149" t="s">
        <v>5</v>
      </c>
      <c r="Z149" s="150" t="s">
        <v>5</v>
      </c>
      <c r="AA149" s="149" t="s">
        <v>5</v>
      </c>
      <c r="AB149" s="150" t="s">
        <v>5</v>
      </c>
      <c r="AC149" s="149" t="s">
        <v>5</v>
      </c>
      <c r="AD149" s="150" t="s">
        <v>5</v>
      </c>
      <c r="AE149" s="149" t="s">
        <v>5</v>
      </c>
      <c r="AF149" s="150" t="s">
        <v>5</v>
      </c>
      <c r="AG149" s="149">
        <v>6</v>
      </c>
      <c r="AH149" s="150">
        <v>0.33333333333333331</v>
      </c>
      <c r="AI149" s="149">
        <v>7</v>
      </c>
      <c r="AJ149" s="150">
        <v>0.42857142857142855</v>
      </c>
      <c r="AK149" s="149">
        <v>8</v>
      </c>
      <c r="AL149" s="150">
        <v>0.375</v>
      </c>
      <c r="AM149" s="149">
        <v>13</v>
      </c>
      <c r="AN149" s="150">
        <v>0.38461538461538464</v>
      </c>
      <c r="AO149" s="149">
        <v>13</v>
      </c>
      <c r="AP149" s="150">
        <v>0.38461538461538464</v>
      </c>
      <c r="AQ149" s="149">
        <v>12</v>
      </c>
      <c r="AR149" s="150">
        <v>0.41666666666666669</v>
      </c>
      <c r="AS149" s="149">
        <v>12</v>
      </c>
      <c r="AT149" s="150">
        <v>0.58333333333333337</v>
      </c>
      <c r="AU149" s="149">
        <v>14</v>
      </c>
      <c r="AV149" s="150">
        <v>0.56999999999999995</v>
      </c>
      <c r="AW149" s="149">
        <v>14</v>
      </c>
      <c r="AX149" s="150">
        <v>0.5714285714285714</v>
      </c>
      <c r="AY149" s="149">
        <v>14</v>
      </c>
      <c r="AZ149" s="150">
        <v>0.5714285714285714</v>
      </c>
      <c r="BA149" s="149">
        <v>14</v>
      </c>
      <c r="BB149" s="150">
        <v>0.5714285714285714</v>
      </c>
      <c r="BC149" s="149">
        <v>15</v>
      </c>
      <c r="BD149" s="150">
        <v>0.53333333333333333</v>
      </c>
      <c r="BE149" s="149">
        <v>14</v>
      </c>
      <c r="BF149" s="150">
        <v>0.5</v>
      </c>
      <c r="BG149" s="149">
        <v>14</v>
      </c>
      <c r="BH149" s="150">
        <v>0.5</v>
      </c>
    </row>
    <row r="150" spans="3:60" ht="45" hidden="1" customHeight="1" thickBot="1">
      <c r="C150" s="184">
        <v>140</v>
      </c>
      <c r="D150" s="147" t="s">
        <v>188</v>
      </c>
      <c r="E150" s="149">
        <v>5</v>
      </c>
      <c r="F150" s="150">
        <v>0.4</v>
      </c>
      <c r="G150" s="149">
        <v>5</v>
      </c>
      <c r="H150" s="150">
        <v>0.4</v>
      </c>
      <c r="I150" s="149">
        <v>5</v>
      </c>
      <c r="J150" s="150">
        <v>0.4</v>
      </c>
      <c r="K150" s="149">
        <v>5</v>
      </c>
      <c r="L150" s="150">
        <v>0.4</v>
      </c>
      <c r="M150" s="149">
        <v>5</v>
      </c>
      <c r="N150" s="150">
        <v>0.4</v>
      </c>
      <c r="O150" s="149">
        <v>5</v>
      </c>
      <c r="P150" s="150">
        <v>0.4</v>
      </c>
      <c r="Q150" s="149">
        <v>5</v>
      </c>
      <c r="R150" s="150">
        <v>0.4</v>
      </c>
      <c r="S150" s="149">
        <v>8</v>
      </c>
      <c r="T150" s="150">
        <v>0.5</v>
      </c>
      <c r="U150" s="149">
        <v>4</v>
      </c>
      <c r="V150" s="150">
        <v>0.5</v>
      </c>
      <c r="W150" s="149">
        <v>4</v>
      </c>
      <c r="X150" s="150">
        <v>0.5</v>
      </c>
      <c r="Y150" s="149">
        <v>4</v>
      </c>
      <c r="Z150" s="150">
        <v>0.25</v>
      </c>
      <c r="AA150" s="149">
        <v>3</v>
      </c>
      <c r="AB150" s="150">
        <v>0.33333333333333331</v>
      </c>
      <c r="AC150" s="149">
        <v>3</v>
      </c>
      <c r="AD150" s="150">
        <v>0.33333333333333331</v>
      </c>
      <c r="AE150" s="149">
        <v>3</v>
      </c>
      <c r="AF150" s="150">
        <v>0.33333333333333331</v>
      </c>
      <c r="AG150" s="149">
        <v>3</v>
      </c>
      <c r="AH150" s="150">
        <v>0.33333333333333331</v>
      </c>
      <c r="AI150" s="149">
        <v>3</v>
      </c>
      <c r="AJ150" s="150">
        <v>0.33333333333333331</v>
      </c>
      <c r="AK150" s="149">
        <v>3</v>
      </c>
      <c r="AL150" s="150">
        <v>0.33333333333333331</v>
      </c>
      <c r="AM150" s="149">
        <v>3</v>
      </c>
      <c r="AN150" s="150">
        <v>0.33333333333333331</v>
      </c>
      <c r="AO150" s="149">
        <v>3</v>
      </c>
      <c r="AP150" s="150">
        <v>0.33333333333333331</v>
      </c>
      <c r="AQ150" s="149">
        <v>3</v>
      </c>
      <c r="AR150" s="150">
        <v>0.33333333333333331</v>
      </c>
      <c r="AS150" s="149">
        <v>2</v>
      </c>
      <c r="AT150" s="150">
        <v>0.5</v>
      </c>
      <c r="AU150" s="149">
        <v>4</v>
      </c>
      <c r="AV150" s="150">
        <v>0.75</v>
      </c>
      <c r="AW150" s="149">
        <v>5</v>
      </c>
      <c r="AX150" s="150">
        <v>0.6</v>
      </c>
      <c r="AY150" s="149">
        <v>7</v>
      </c>
      <c r="AZ150" s="150">
        <v>0.42857142857142855</v>
      </c>
      <c r="BA150" s="149">
        <v>7</v>
      </c>
      <c r="BB150" s="150">
        <v>0.42857142857142855</v>
      </c>
      <c r="BC150" s="149">
        <v>7</v>
      </c>
      <c r="BD150" s="150">
        <v>0.42857142857142855</v>
      </c>
      <c r="BE150" s="149">
        <v>6</v>
      </c>
      <c r="BF150" s="150">
        <v>0.5</v>
      </c>
      <c r="BG150" s="149">
        <v>6</v>
      </c>
      <c r="BH150" s="150">
        <v>0.5</v>
      </c>
    </row>
    <row r="151" spans="3:60" ht="45" hidden="1" customHeight="1" thickBot="1">
      <c r="C151" s="184">
        <v>141</v>
      </c>
      <c r="D151" s="147" t="s">
        <v>185</v>
      </c>
      <c r="E151" s="149" t="s">
        <v>5</v>
      </c>
      <c r="F151" s="150" t="s">
        <v>5</v>
      </c>
      <c r="G151" s="149" t="s">
        <v>5</v>
      </c>
      <c r="H151" s="150" t="s">
        <v>5</v>
      </c>
      <c r="I151" s="149" t="s">
        <v>5</v>
      </c>
      <c r="J151" s="150" t="s">
        <v>5</v>
      </c>
      <c r="K151" s="149" t="s">
        <v>5</v>
      </c>
      <c r="L151" s="150" t="s">
        <v>5</v>
      </c>
      <c r="M151" s="149" t="s">
        <v>5</v>
      </c>
      <c r="N151" s="150" t="s">
        <v>5</v>
      </c>
      <c r="O151" s="149" t="s">
        <v>5</v>
      </c>
      <c r="P151" s="150" t="s">
        <v>5</v>
      </c>
      <c r="Q151" s="149">
        <v>0</v>
      </c>
      <c r="R151" s="150">
        <v>0</v>
      </c>
      <c r="S151" s="149">
        <v>0</v>
      </c>
      <c r="T151" s="150">
        <v>0</v>
      </c>
      <c r="U151" s="149">
        <v>1</v>
      </c>
      <c r="V151" s="150">
        <v>1</v>
      </c>
      <c r="W151" s="149">
        <v>8</v>
      </c>
      <c r="X151" s="150">
        <v>0.25</v>
      </c>
      <c r="Y151" s="149">
        <v>8</v>
      </c>
      <c r="Z151" s="150">
        <v>0.25</v>
      </c>
      <c r="AA151" s="149">
        <v>10</v>
      </c>
      <c r="AB151" s="150">
        <v>0.4</v>
      </c>
      <c r="AC151" s="149">
        <v>10</v>
      </c>
      <c r="AD151" s="150">
        <v>0.3</v>
      </c>
      <c r="AE151" s="149">
        <v>12</v>
      </c>
      <c r="AF151" s="150">
        <v>0.25</v>
      </c>
      <c r="AG151" s="149">
        <v>10</v>
      </c>
      <c r="AH151" s="150">
        <v>0.4</v>
      </c>
      <c r="AI151" s="149">
        <v>13</v>
      </c>
      <c r="AJ151" s="150">
        <v>0.38461538461538464</v>
      </c>
      <c r="AK151" s="149">
        <v>16</v>
      </c>
      <c r="AL151" s="150">
        <v>0.3125</v>
      </c>
      <c r="AM151" s="149">
        <v>16</v>
      </c>
      <c r="AN151" s="150">
        <v>0.3125</v>
      </c>
      <c r="AO151" s="149">
        <v>16</v>
      </c>
      <c r="AP151" s="150">
        <v>0.3125</v>
      </c>
      <c r="AQ151" s="149">
        <v>19</v>
      </c>
      <c r="AR151" s="150">
        <v>0.36842105263157893</v>
      </c>
      <c r="AS151" s="149">
        <v>15</v>
      </c>
      <c r="AT151" s="150">
        <v>0.4</v>
      </c>
      <c r="AU151" s="149">
        <v>17</v>
      </c>
      <c r="AV151" s="150">
        <v>0.41</v>
      </c>
      <c r="AW151" s="149">
        <v>13</v>
      </c>
      <c r="AX151" s="150">
        <v>0.30769230769230771</v>
      </c>
      <c r="AY151" s="149">
        <v>20</v>
      </c>
      <c r="AZ151" s="150">
        <v>0.45</v>
      </c>
      <c r="BA151" s="149">
        <v>21</v>
      </c>
      <c r="BB151" s="150">
        <v>0.47619047619047616</v>
      </c>
      <c r="BC151" s="149">
        <v>22</v>
      </c>
      <c r="BD151" s="150">
        <v>0.40909090909090912</v>
      </c>
      <c r="BE151" s="149">
        <v>23</v>
      </c>
      <c r="BF151" s="150">
        <v>0.43478260869565216</v>
      </c>
      <c r="BG151" s="149">
        <v>19</v>
      </c>
      <c r="BH151" s="150">
        <v>0.47368421052631576</v>
      </c>
    </row>
    <row r="152" spans="3:60" ht="45" hidden="1" customHeight="1" thickBot="1">
      <c r="C152" s="184">
        <v>142</v>
      </c>
      <c r="D152" s="147" t="s">
        <v>179</v>
      </c>
      <c r="E152" s="149">
        <v>23</v>
      </c>
      <c r="F152" s="150">
        <v>0.48</v>
      </c>
      <c r="G152" s="149">
        <v>21</v>
      </c>
      <c r="H152" s="150">
        <v>0.43</v>
      </c>
      <c r="I152" s="149">
        <v>20</v>
      </c>
      <c r="J152" s="150">
        <v>0.4</v>
      </c>
      <c r="K152" s="149">
        <v>19</v>
      </c>
      <c r="L152" s="150">
        <v>0.47</v>
      </c>
      <c r="M152" s="149">
        <v>18</v>
      </c>
      <c r="N152" s="150">
        <v>0.5</v>
      </c>
      <c r="O152" s="149">
        <v>19</v>
      </c>
      <c r="P152" s="150">
        <v>0.47</v>
      </c>
      <c r="Q152" s="149">
        <v>19</v>
      </c>
      <c r="R152" s="150">
        <v>0.47</v>
      </c>
      <c r="S152" s="149">
        <v>19</v>
      </c>
      <c r="T152" s="150">
        <v>0.47</v>
      </c>
      <c r="U152" s="149">
        <v>18</v>
      </c>
      <c r="V152" s="150">
        <v>0.44</v>
      </c>
      <c r="W152" s="149">
        <v>17</v>
      </c>
      <c r="X152" s="150">
        <v>0.47058823529411764</v>
      </c>
      <c r="Y152" s="149">
        <v>18</v>
      </c>
      <c r="Z152" s="150">
        <v>0.5</v>
      </c>
      <c r="AA152" s="149">
        <v>17</v>
      </c>
      <c r="AB152" s="150">
        <v>0.52941176470588236</v>
      </c>
      <c r="AC152" s="149">
        <v>16</v>
      </c>
      <c r="AD152" s="150">
        <v>0.5</v>
      </c>
      <c r="AE152" s="149">
        <v>16</v>
      </c>
      <c r="AF152" s="150">
        <v>0.5</v>
      </c>
      <c r="AG152" s="149">
        <v>16</v>
      </c>
      <c r="AH152" s="150">
        <v>0.5</v>
      </c>
      <c r="AI152" s="149">
        <v>15</v>
      </c>
      <c r="AJ152" s="150">
        <v>0.46666666666666667</v>
      </c>
      <c r="AK152" s="149">
        <v>13</v>
      </c>
      <c r="AL152" s="150">
        <v>0.38461538461538464</v>
      </c>
      <c r="AM152" s="149">
        <v>14</v>
      </c>
      <c r="AN152" s="150">
        <v>0.42857142857142855</v>
      </c>
      <c r="AO152" s="149">
        <v>16</v>
      </c>
      <c r="AP152" s="150">
        <v>0.375</v>
      </c>
      <c r="AQ152" s="149">
        <v>17</v>
      </c>
      <c r="AR152" s="150">
        <v>0.47058823529411764</v>
      </c>
      <c r="AS152" s="149">
        <v>17</v>
      </c>
      <c r="AT152" s="150">
        <v>0.47058823529411764</v>
      </c>
      <c r="AU152" s="149">
        <v>17</v>
      </c>
      <c r="AV152" s="150">
        <v>0.47</v>
      </c>
      <c r="AW152" s="149">
        <v>17</v>
      </c>
      <c r="AX152" s="150">
        <v>0.47058823529411764</v>
      </c>
      <c r="AY152" s="149">
        <v>17</v>
      </c>
      <c r="AZ152" s="150">
        <v>0.47058823529411764</v>
      </c>
      <c r="BA152" s="149">
        <v>17</v>
      </c>
      <c r="BB152" s="150">
        <v>0.47058823529411764</v>
      </c>
      <c r="BC152" s="149">
        <v>17</v>
      </c>
      <c r="BD152" s="150">
        <v>0.47058823529411764</v>
      </c>
      <c r="BE152" s="149">
        <v>17</v>
      </c>
      <c r="BF152" s="150">
        <v>0.47058823529411764</v>
      </c>
      <c r="BG152" s="149">
        <v>17</v>
      </c>
      <c r="BH152" s="150">
        <v>0.47058823529411764</v>
      </c>
    </row>
    <row r="153" spans="3:60" ht="45" hidden="1" customHeight="1" thickBot="1">
      <c r="C153" s="184">
        <v>143</v>
      </c>
      <c r="D153" s="147" t="s">
        <v>178</v>
      </c>
      <c r="E153" s="149" t="s">
        <v>5</v>
      </c>
      <c r="F153" s="150" t="s">
        <v>5</v>
      </c>
      <c r="G153" s="149" t="s">
        <v>5</v>
      </c>
      <c r="H153" s="150" t="s">
        <v>5</v>
      </c>
      <c r="I153" s="149" t="s">
        <v>5</v>
      </c>
      <c r="J153" s="150" t="s">
        <v>5</v>
      </c>
      <c r="K153" s="149" t="s">
        <v>5</v>
      </c>
      <c r="L153" s="150" t="s">
        <v>5</v>
      </c>
      <c r="M153" s="149" t="s">
        <v>5</v>
      </c>
      <c r="N153" s="150" t="s">
        <v>5</v>
      </c>
      <c r="O153" s="149" t="s">
        <v>5</v>
      </c>
      <c r="P153" s="150" t="s">
        <v>5</v>
      </c>
      <c r="Q153" s="149" t="s">
        <v>5</v>
      </c>
      <c r="R153" s="150" t="s">
        <v>5</v>
      </c>
      <c r="S153" s="149" t="s">
        <v>5</v>
      </c>
      <c r="T153" s="150" t="s">
        <v>5</v>
      </c>
      <c r="U153" s="149" t="s">
        <v>5</v>
      </c>
      <c r="V153" s="150" t="s">
        <v>5</v>
      </c>
      <c r="W153" s="149" t="s">
        <v>5</v>
      </c>
      <c r="X153" s="150" t="s">
        <v>5</v>
      </c>
      <c r="Y153" s="149" t="s">
        <v>5</v>
      </c>
      <c r="Z153" s="150" t="s">
        <v>5</v>
      </c>
      <c r="AA153" s="149" t="s">
        <v>5</v>
      </c>
      <c r="AB153" s="150" t="s">
        <v>5</v>
      </c>
      <c r="AC153" s="149" t="s">
        <v>5</v>
      </c>
      <c r="AD153" s="150" t="s">
        <v>5</v>
      </c>
      <c r="AE153" s="149" t="s">
        <v>5</v>
      </c>
      <c r="AF153" s="150" t="s">
        <v>5</v>
      </c>
      <c r="AG153" s="149" t="s">
        <v>5</v>
      </c>
      <c r="AH153" s="150" t="s">
        <v>5</v>
      </c>
      <c r="AI153" s="149">
        <v>0</v>
      </c>
      <c r="AJ153" s="150">
        <v>0</v>
      </c>
      <c r="AK153" s="149">
        <v>1</v>
      </c>
      <c r="AL153" s="150">
        <v>1</v>
      </c>
      <c r="AM153" s="149">
        <v>0</v>
      </c>
      <c r="AN153" s="150">
        <v>0</v>
      </c>
      <c r="AO153" s="149">
        <v>0</v>
      </c>
      <c r="AP153" s="150">
        <v>0</v>
      </c>
      <c r="AQ153" s="149">
        <v>8</v>
      </c>
      <c r="AR153" s="150">
        <v>0.5</v>
      </c>
      <c r="AS153" s="149">
        <v>10</v>
      </c>
      <c r="AT153" s="150">
        <v>0.4</v>
      </c>
      <c r="AU153" s="149">
        <v>10</v>
      </c>
      <c r="AV153" s="150">
        <v>0.4</v>
      </c>
      <c r="AW153" s="149">
        <v>9</v>
      </c>
      <c r="AX153" s="150">
        <v>0.66666666666666663</v>
      </c>
      <c r="AY153" s="149">
        <v>11</v>
      </c>
      <c r="AZ153" s="150">
        <v>0.45454545454545453</v>
      </c>
      <c r="BA153" s="149">
        <v>11</v>
      </c>
      <c r="BB153" s="150">
        <v>0.45454545454545453</v>
      </c>
      <c r="BC153" s="149">
        <v>9</v>
      </c>
      <c r="BD153" s="150">
        <v>0.55555555555555558</v>
      </c>
      <c r="BE153" s="149">
        <v>10</v>
      </c>
      <c r="BF153" s="150">
        <v>0.5</v>
      </c>
      <c r="BG153" s="149">
        <v>9</v>
      </c>
      <c r="BH153" s="150">
        <v>0.44444444444444442</v>
      </c>
    </row>
    <row r="154" spans="3:60" ht="45" hidden="1" customHeight="1" thickBot="1">
      <c r="C154" s="184">
        <v>144</v>
      </c>
      <c r="D154" s="147" t="s">
        <v>164</v>
      </c>
      <c r="E154" s="149">
        <v>11</v>
      </c>
      <c r="F154" s="150">
        <v>0.45</v>
      </c>
      <c r="G154" s="149">
        <v>11</v>
      </c>
      <c r="H154" s="150">
        <v>0.45</v>
      </c>
      <c r="I154" s="149">
        <v>9</v>
      </c>
      <c r="J154" s="150">
        <v>0.33</v>
      </c>
      <c r="K154" s="149">
        <v>9</v>
      </c>
      <c r="L154" s="150">
        <v>0.33</v>
      </c>
      <c r="M154" s="149">
        <v>9</v>
      </c>
      <c r="N154" s="150">
        <v>0.33333333333333331</v>
      </c>
      <c r="O154" s="149">
        <v>9</v>
      </c>
      <c r="P154" s="150">
        <v>0.33</v>
      </c>
      <c r="Q154" s="149">
        <v>9</v>
      </c>
      <c r="R154" s="150">
        <v>0.33</v>
      </c>
      <c r="S154" s="149">
        <v>9</v>
      </c>
      <c r="T154" s="150">
        <v>0.33</v>
      </c>
      <c r="U154" s="149">
        <v>9</v>
      </c>
      <c r="V154" s="150">
        <v>0.33</v>
      </c>
      <c r="W154" s="149">
        <v>9</v>
      </c>
      <c r="X154" s="150">
        <v>0.33333333333333331</v>
      </c>
      <c r="Y154" s="149">
        <v>9</v>
      </c>
      <c r="Z154" s="150">
        <v>0.33333333333333331</v>
      </c>
      <c r="AA154" s="149">
        <v>8</v>
      </c>
      <c r="AB154" s="150">
        <v>0.375</v>
      </c>
      <c r="AC154" s="149">
        <v>9</v>
      </c>
      <c r="AD154" s="150">
        <v>0.44444444444444442</v>
      </c>
      <c r="AE154" s="149">
        <v>9</v>
      </c>
      <c r="AF154" s="150">
        <v>0.44444444444444442</v>
      </c>
      <c r="AG154" s="149">
        <v>9</v>
      </c>
      <c r="AH154" s="150">
        <v>0.44444444444444442</v>
      </c>
      <c r="AI154" s="149">
        <v>9</v>
      </c>
      <c r="AJ154" s="150">
        <v>0.55555555555555558</v>
      </c>
      <c r="AK154" s="149">
        <v>8</v>
      </c>
      <c r="AL154" s="150">
        <v>0.625</v>
      </c>
      <c r="AM154" s="149">
        <v>9</v>
      </c>
      <c r="AN154" s="150">
        <v>0.55555555555555558</v>
      </c>
      <c r="AO154" s="149">
        <v>9</v>
      </c>
      <c r="AP154" s="150">
        <v>0.55555555555555558</v>
      </c>
      <c r="AQ154" s="149">
        <v>9</v>
      </c>
      <c r="AR154" s="150">
        <v>0.55555555555555558</v>
      </c>
      <c r="AS154" s="149">
        <v>9</v>
      </c>
      <c r="AT154" s="150">
        <v>0.55555555555555558</v>
      </c>
      <c r="AU154" s="149">
        <v>9</v>
      </c>
      <c r="AV154" s="150">
        <v>0.56000000000000005</v>
      </c>
      <c r="AW154" s="149">
        <v>11</v>
      </c>
      <c r="AX154" s="150">
        <v>0.45454545454545453</v>
      </c>
      <c r="AY154" s="149">
        <v>9</v>
      </c>
      <c r="AZ154" s="150">
        <v>0.33333333333333331</v>
      </c>
      <c r="BA154" s="149">
        <v>10</v>
      </c>
      <c r="BB154" s="150">
        <v>0.4</v>
      </c>
      <c r="BC154" s="149">
        <v>10</v>
      </c>
      <c r="BD154" s="150">
        <v>0.4</v>
      </c>
      <c r="BE154" s="149">
        <v>9</v>
      </c>
      <c r="BF154" s="150">
        <v>0.44444444444444442</v>
      </c>
      <c r="BG154" s="149">
        <v>9</v>
      </c>
      <c r="BH154" s="150">
        <v>0.44444444444444442</v>
      </c>
    </row>
    <row r="155" spans="3:60" ht="45" hidden="1" customHeight="1" thickBot="1">
      <c r="C155" s="184">
        <v>145</v>
      </c>
      <c r="D155" s="147" t="s">
        <v>184</v>
      </c>
      <c r="E155" s="149">
        <v>11</v>
      </c>
      <c r="F155" s="150">
        <v>0.45</v>
      </c>
      <c r="G155" s="149">
        <v>12</v>
      </c>
      <c r="H155" s="150">
        <v>0.5</v>
      </c>
      <c r="I155" s="149">
        <v>11</v>
      </c>
      <c r="J155" s="150">
        <v>0.55000000000000004</v>
      </c>
      <c r="K155" s="149">
        <v>12</v>
      </c>
      <c r="L155" s="150">
        <v>0.5</v>
      </c>
      <c r="M155" s="149">
        <v>12</v>
      </c>
      <c r="N155" s="150">
        <v>0.5</v>
      </c>
      <c r="O155" s="149">
        <v>11</v>
      </c>
      <c r="P155" s="150">
        <v>0.45</v>
      </c>
      <c r="Q155" s="149">
        <v>10</v>
      </c>
      <c r="R155" s="150">
        <v>0.5</v>
      </c>
      <c r="S155" s="149">
        <v>12</v>
      </c>
      <c r="T155" s="150">
        <v>0.5</v>
      </c>
      <c r="U155" s="149">
        <v>12</v>
      </c>
      <c r="V155" s="150">
        <v>0.5</v>
      </c>
      <c r="W155" s="149">
        <v>13</v>
      </c>
      <c r="X155" s="150">
        <v>0.46153846153846156</v>
      </c>
      <c r="Y155" s="149">
        <v>12</v>
      </c>
      <c r="Z155" s="150">
        <v>0.5</v>
      </c>
      <c r="AA155" s="149">
        <v>12</v>
      </c>
      <c r="AB155" s="150">
        <v>0.5</v>
      </c>
      <c r="AC155" s="149">
        <v>12</v>
      </c>
      <c r="AD155" s="150">
        <v>0.5</v>
      </c>
      <c r="AE155" s="149">
        <v>11</v>
      </c>
      <c r="AF155" s="150">
        <v>0.45454545454545453</v>
      </c>
      <c r="AG155" s="149">
        <v>11</v>
      </c>
      <c r="AH155" s="150">
        <v>0.45454545454545453</v>
      </c>
      <c r="AI155" s="149">
        <v>11</v>
      </c>
      <c r="AJ155" s="150">
        <v>0.45454545454545453</v>
      </c>
      <c r="AK155" s="149">
        <v>11</v>
      </c>
      <c r="AL155" s="150">
        <v>0.45454545454545453</v>
      </c>
      <c r="AM155" s="149">
        <v>10</v>
      </c>
      <c r="AN155" s="150">
        <v>0.4</v>
      </c>
      <c r="AO155" s="149">
        <v>9</v>
      </c>
      <c r="AP155" s="150">
        <v>0.33333333333333331</v>
      </c>
      <c r="AQ155" s="149">
        <v>10</v>
      </c>
      <c r="AR155" s="150">
        <v>0.4</v>
      </c>
      <c r="AS155" s="149">
        <v>11</v>
      </c>
      <c r="AT155" s="150">
        <v>0.45454545454545453</v>
      </c>
      <c r="AU155" s="149">
        <v>11</v>
      </c>
      <c r="AV155" s="150">
        <v>0.45</v>
      </c>
      <c r="AW155" s="149">
        <v>11</v>
      </c>
      <c r="AX155" s="150">
        <v>0.45454545454545453</v>
      </c>
      <c r="AY155" s="149">
        <v>10</v>
      </c>
      <c r="AZ155" s="150">
        <v>0.4</v>
      </c>
      <c r="BA155" s="149">
        <v>10</v>
      </c>
      <c r="BB155" s="150">
        <v>0.4</v>
      </c>
      <c r="BC155" s="149">
        <v>10</v>
      </c>
      <c r="BD155" s="150">
        <v>0.4</v>
      </c>
      <c r="BE155" s="149">
        <v>9</v>
      </c>
      <c r="BF155" s="150">
        <v>0.33333333333333331</v>
      </c>
      <c r="BG155" s="149">
        <v>9</v>
      </c>
      <c r="BH155" s="150">
        <v>0.44444444444444442</v>
      </c>
    </row>
    <row r="156" spans="3:60" ht="45" hidden="1" customHeight="1" thickBot="1">
      <c r="C156" s="184">
        <v>146</v>
      </c>
      <c r="D156" s="147" t="s">
        <v>146</v>
      </c>
      <c r="E156" s="150" t="s">
        <v>5</v>
      </c>
      <c r="F156" s="150" t="s">
        <v>5</v>
      </c>
      <c r="G156" s="150" t="s">
        <v>5</v>
      </c>
      <c r="H156" s="150" t="s">
        <v>5</v>
      </c>
      <c r="I156" s="150" t="s">
        <v>5</v>
      </c>
      <c r="J156" s="150" t="s">
        <v>5</v>
      </c>
      <c r="K156" s="150" t="s">
        <v>5</v>
      </c>
      <c r="L156" s="150" t="s">
        <v>5</v>
      </c>
      <c r="M156" s="150" t="s">
        <v>5</v>
      </c>
      <c r="N156" s="150" t="s">
        <v>5</v>
      </c>
      <c r="O156" s="150" t="s">
        <v>5</v>
      </c>
      <c r="P156" s="150" t="s">
        <v>5</v>
      </c>
      <c r="Q156" s="150" t="s">
        <v>5</v>
      </c>
      <c r="R156" s="150" t="s">
        <v>5</v>
      </c>
      <c r="S156" s="150" t="s">
        <v>5</v>
      </c>
      <c r="T156" s="150" t="s">
        <v>5</v>
      </c>
      <c r="U156" s="150" t="s">
        <v>5</v>
      </c>
      <c r="V156" s="150" t="s">
        <v>5</v>
      </c>
      <c r="W156" s="150" t="s">
        <v>5</v>
      </c>
      <c r="X156" s="150" t="s">
        <v>5</v>
      </c>
      <c r="Y156" s="150" t="s">
        <v>5</v>
      </c>
      <c r="Z156" s="150" t="s">
        <v>5</v>
      </c>
      <c r="AA156" s="150" t="s">
        <v>5</v>
      </c>
      <c r="AB156" s="150" t="s">
        <v>5</v>
      </c>
      <c r="AC156" s="150" t="s">
        <v>5</v>
      </c>
      <c r="AD156" s="150" t="s">
        <v>5</v>
      </c>
      <c r="AE156" s="150" t="s">
        <v>5</v>
      </c>
      <c r="AF156" s="150" t="s">
        <v>5</v>
      </c>
      <c r="AG156" s="149" t="s">
        <v>5</v>
      </c>
      <c r="AH156" s="150" t="s">
        <v>5</v>
      </c>
      <c r="AI156" s="149" t="s">
        <v>5</v>
      </c>
      <c r="AJ156" s="150" t="s">
        <v>5</v>
      </c>
      <c r="AK156" s="149" t="s">
        <v>5</v>
      </c>
      <c r="AL156" s="150" t="s">
        <v>5</v>
      </c>
      <c r="AM156" s="149" t="s">
        <v>5</v>
      </c>
      <c r="AN156" s="150" t="s">
        <v>5</v>
      </c>
      <c r="AO156" s="149">
        <v>3</v>
      </c>
      <c r="AP156" s="150">
        <v>0.66666666666666663</v>
      </c>
      <c r="AQ156" s="149">
        <v>3</v>
      </c>
      <c r="AR156" s="150">
        <v>0.66666666666666663</v>
      </c>
      <c r="AS156" s="149">
        <v>3</v>
      </c>
      <c r="AT156" s="150">
        <v>0.66666666666666663</v>
      </c>
      <c r="AU156" s="149">
        <v>5</v>
      </c>
      <c r="AV156" s="150">
        <v>0.6</v>
      </c>
      <c r="AW156" s="149">
        <v>5</v>
      </c>
      <c r="AX156" s="150">
        <v>0.6</v>
      </c>
      <c r="AY156" s="149">
        <v>5</v>
      </c>
      <c r="AZ156" s="150">
        <v>0.6</v>
      </c>
      <c r="BA156" s="149">
        <v>5</v>
      </c>
      <c r="BB156" s="150">
        <v>0.6</v>
      </c>
      <c r="BC156" s="149">
        <v>6</v>
      </c>
      <c r="BD156" s="150">
        <v>0.5</v>
      </c>
      <c r="BE156" s="149">
        <v>7</v>
      </c>
      <c r="BF156" s="150">
        <v>0.5714285714285714</v>
      </c>
      <c r="BG156" s="149">
        <v>7</v>
      </c>
      <c r="BH156" s="150">
        <v>0.42857142857142855</v>
      </c>
    </row>
    <row r="157" spans="3:60" ht="45" hidden="1" customHeight="1" thickBot="1">
      <c r="C157" s="184">
        <v>147</v>
      </c>
      <c r="D157" s="147" t="s">
        <v>187</v>
      </c>
      <c r="E157" s="149" t="s">
        <v>5</v>
      </c>
      <c r="F157" s="150" t="s">
        <v>5</v>
      </c>
      <c r="G157" s="149" t="s">
        <v>5</v>
      </c>
      <c r="H157" s="150" t="s">
        <v>5</v>
      </c>
      <c r="I157" s="149" t="s">
        <v>5</v>
      </c>
      <c r="J157" s="150" t="s">
        <v>5</v>
      </c>
      <c r="K157" s="149">
        <v>1</v>
      </c>
      <c r="L157" s="150">
        <v>0</v>
      </c>
      <c r="M157" s="149">
        <v>4</v>
      </c>
      <c r="N157" s="150">
        <v>0.5</v>
      </c>
      <c r="O157" s="149">
        <v>5</v>
      </c>
      <c r="P157" s="150">
        <v>0.4</v>
      </c>
      <c r="Q157" s="149">
        <v>6</v>
      </c>
      <c r="R157" s="150">
        <v>0.33</v>
      </c>
      <c r="S157" s="149">
        <v>6</v>
      </c>
      <c r="T157" s="150">
        <v>0.33</v>
      </c>
      <c r="U157" s="149">
        <v>6</v>
      </c>
      <c r="V157" s="150">
        <v>0.33</v>
      </c>
      <c r="W157" s="149">
        <v>5</v>
      </c>
      <c r="X157" s="150">
        <v>0.2</v>
      </c>
      <c r="Y157" s="149">
        <v>6</v>
      </c>
      <c r="Z157" s="150">
        <v>0.33333333333333331</v>
      </c>
      <c r="AA157" s="149">
        <v>5</v>
      </c>
      <c r="AB157" s="150">
        <v>0.2</v>
      </c>
      <c r="AC157" s="149">
        <v>5</v>
      </c>
      <c r="AD157" s="150">
        <v>0.2</v>
      </c>
      <c r="AE157" s="149">
        <v>6</v>
      </c>
      <c r="AF157" s="150">
        <v>0.33333333333333331</v>
      </c>
      <c r="AG157" s="149">
        <v>5</v>
      </c>
      <c r="AH157" s="150">
        <v>0.4</v>
      </c>
      <c r="AI157" s="149">
        <v>6</v>
      </c>
      <c r="AJ157" s="150">
        <v>0.33333333333333331</v>
      </c>
      <c r="AK157" s="149">
        <v>6</v>
      </c>
      <c r="AL157" s="150">
        <v>0.33333333333333331</v>
      </c>
      <c r="AM157" s="149">
        <v>6</v>
      </c>
      <c r="AN157" s="150">
        <v>0.33333333333333331</v>
      </c>
      <c r="AO157" s="149">
        <v>6</v>
      </c>
      <c r="AP157" s="150">
        <v>0.33333333333333331</v>
      </c>
      <c r="AQ157" s="149">
        <v>6</v>
      </c>
      <c r="AR157" s="150">
        <v>0.33333333333333331</v>
      </c>
      <c r="AS157" s="149">
        <v>6</v>
      </c>
      <c r="AT157" s="150">
        <v>0.33333333333333331</v>
      </c>
      <c r="AU157" s="149">
        <v>6</v>
      </c>
      <c r="AV157" s="150">
        <v>0.33</v>
      </c>
      <c r="AW157" s="149">
        <v>7</v>
      </c>
      <c r="AX157" s="150">
        <v>0.2857142857142857</v>
      </c>
      <c r="AY157" s="149">
        <v>7</v>
      </c>
      <c r="AZ157" s="150">
        <v>0.2857142857142857</v>
      </c>
      <c r="BA157" s="149">
        <v>6</v>
      </c>
      <c r="BB157" s="150">
        <v>0.16666666666666666</v>
      </c>
      <c r="BC157" s="149">
        <v>7</v>
      </c>
      <c r="BD157" s="150">
        <v>0.42857142857142855</v>
      </c>
      <c r="BE157" s="149">
        <v>7</v>
      </c>
      <c r="BF157" s="150">
        <v>0.42857142857142855</v>
      </c>
      <c r="BG157" s="149">
        <v>7</v>
      </c>
      <c r="BH157" s="150">
        <v>0.42857142857142855</v>
      </c>
    </row>
    <row r="158" spans="3:60" ht="45" hidden="1" customHeight="1" thickBot="1">
      <c r="C158" s="184">
        <v>148</v>
      </c>
      <c r="D158" s="147" t="s">
        <v>172</v>
      </c>
      <c r="E158" s="149">
        <v>10</v>
      </c>
      <c r="F158" s="150">
        <v>0.2</v>
      </c>
      <c r="G158" s="149">
        <v>10</v>
      </c>
      <c r="H158" s="150">
        <v>0.3</v>
      </c>
      <c r="I158" s="149">
        <v>11</v>
      </c>
      <c r="J158" s="150">
        <v>0.36</v>
      </c>
      <c r="K158" s="149">
        <v>10</v>
      </c>
      <c r="L158" s="150">
        <v>0.5</v>
      </c>
      <c r="M158" s="149">
        <v>11</v>
      </c>
      <c r="N158" s="150">
        <v>0.54545454545454541</v>
      </c>
      <c r="O158" s="149">
        <v>10</v>
      </c>
      <c r="P158" s="150">
        <v>0.5</v>
      </c>
      <c r="Q158" s="149">
        <v>10</v>
      </c>
      <c r="R158" s="150">
        <v>0.5</v>
      </c>
      <c r="S158" s="149">
        <v>9</v>
      </c>
      <c r="T158" s="150">
        <v>0.44</v>
      </c>
      <c r="U158" s="149">
        <v>10</v>
      </c>
      <c r="V158" s="150">
        <v>0.4</v>
      </c>
      <c r="W158" s="149">
        <v>10</v>
      </c>
      <c r="X158" s="150">
        <v>0.4</v>
      </c>
      <c r="Y158" s="149">
        <v>11</v>
      </c>
      <c r="Z158" s="150">
        <v>0.45454545454545453</v>
      </c>
      <c r="AA158" s="149">
        <v>10</v>
      </c>
      <c r="AB158" s="150">
        <v>0.5</v>
      </c>
      <c r="AC158" s="149">
        <v>11</v>
      </c>
      <c r="AD158" s="150">
        <v>0.54545454545454541</v>
      </c>
      <c r="AE158" s="149">
        <v>15</v>
      </c>
      <c r="AF158" s="150">
        <v>0.66666666666666663</v>
      </c>
      <c r="AG158" s="149">
        <v>11</v>
      </c>
      <c r="AH158" s="150">
        <v>0.45454545454545453</v>
      </c>
      <c r="AI158" s="149">
        <v>11</v>
      </c>
      <c r="AJ158" s="150">
        <v>0.45454545454545453</v>
      </c>
      <c r="AK158" s="149">
        <v>10</v>
      </c>
      <c r="AL158" s="150">
        <v>0.4</v>
      </c>
      <c r="AM158" s="149">
        <v>10</v>
      </c>
      <c r="AN158" s="150">
        <v>0.4</v>
      </c>
      <c r="AO158" s="149">
        <v>9</v>
      </c>
      <c r="AP158" s="150">
        <v>0.44444444444444442</v>
      </c>
      <c r="AQ158" s="149">
        <v>10</v>
      </c>
      <c r="AR158" s="150">
        <v>0.5</v>
      </c>
      <c r="AS158" s="149">
        <v>9</v>
      </c>
      <c r="AT158" s="150">
        <v>0.44444444444444442</v>
      </c>
      <c r="AU158" s="149">
        <v>9</v>
      </c>
      <c r="AV158" s="150">
        <v>0.44</v>
      </c>
      <c r="AW158" s="149">
        <v>8</v>
      </c>
      <c r="AX158" s="150">
        <v>0.375</v>
      </c>
      <c r="AY158" s="149">
        <v>6</v>
      </c>
      <c r="AZ158" s="150">
        <v>0.33333333333333331</v>
      </c>
      <c r="BA158" s="149">
        <v>8</v>
      </c>
      <c r="BB158" s="150">
        <v>0.375</v>
      </c>
      <c r="BC158" s="149">
        <v>8</v>
      </c>
      <c r="BD158" s="150">
        <v>0.375</v>
      </c>
      <c r="BE158" s="149">
        <v>7</v>
      </c>
      <c r="BF158" s="150">
        <v>0.42857142857142855</v>
      </c>
      <c r="BG158" s="149">
        <v>7</v>
      </c>
      <c r="BH158" s="150">
        <v>0.42857142857142855</v>
      </c>
    </row>
    <row r="159" spans="3:60" ht="45" hidden="1" customHeight="1" thickBot="1">
      <c r="C159" s="184">
        <v>149</v>
      </c>
      <c r="D159" s="147" t="s">
        <v>661</v>
      </c>
      <c r="E159" s="149" t="s">
        <v>5</v>
      </c>
      <c r="F159" s="149" t="s">
        <v>5</v>
      </c>
      <c r="G159" s="149" t="s">
        <v>5</v>
      </c>
      <c r="H159" s="149" t="s">
        <v>5</v>
      </c>
      <c r="I159" s="149" t="s">
        <v>5</v>
      </c>
      <c r="J159" s="149" t="s">
        <v>5</v>
      </c>
      <c r="K159" s="149" t="s">
        <v>5</v>
      </c>
      <c r="L159" s="149" t="s">
        <v>5</v>
      </c>
      <c r="M159" s="149" t="s">
        <v>5</v>
      </c>
      <c r="N159" s="149" t="s">
        <v>5</v>
      </c>
      <c r="O159" s="149" t="s">
        <v>5</v>
      </c>
      <c r="P159" s="149" t="s">
        <v>5</v>
      </c>
      <c r="Q159" s="149" t="s">
        <v>5</v>
      </c>
      <c r="R159" s="149" t="s">
        <v>5</v>
      </c>
      <c r="S159" s="149" t="s">
        <v>5</v>
      </c>
      <c r="T159" s="149" t="s">
        <v>5</v>
      </c>
      <c r="U159" s="149" t="s">
        <v>5</v>
      </c>
      <c r="V159" s="149" t="s">
        <v>5</v>
      </c>
      <c r="W159" s="149" t="s">
        <v>5</v>
      </c>
      <c r="X159" s="149" t="s">
        <v>5</v>
      </c>
      <c r="Y159" s="149" t="s">
        <v>5</v>
      </c>
      <c r="Z159" s="149" t="s">
        <v>5</v>
      </c>
      <c r="AA159" s="149" t="s">
        <v>5</v>
      </c>
      <c r="AB159" s="149" t="s">
        <v>5</v>
      </c>
      <c r="AC159" s="149" t="s">
        <v>5</v>
      </c>
      <c r="AD159" s="149" t="s">
        <v>5</v>
      </c>
      <c r="AE159" s="149" t="s">
        <v>5</v>
      </c>
      <c r="AF159" s="149" t="s">
        <v>5</v>
      </c>
      <c r="AG159" s="149" t="s">
        <v>5</v>
      </c>
      <c r="AH159" s="149" t="s">
        <v>5</v>
      </c>
      <c r="AI159" s="149" t="s">
        <v>5</v>
      </c>
      <c r="AJ159" s="149" t="s">
        <v>5</v>
      </c>
      <c r="AK159" s="149" t="s">
        <v>5</v>
      </c>
      <c r="AL159" s="149" t="s">
        <v>5</v>
      </c>
      <c r="AM159" s="149" t="s">
        <v>5</v>
      </c>
      <c r="AN159" s="149" t="s">
        <v>5</v>
      </c>
      <c r="AO159" s="149" t="s">
        <v>5</v>
      </c>
      <c r="AP159" s="149" t="s">
        <v>5</v>
      </c>
      <c r="AQ159" s="149" t="s">
        <v>5</v>
      </c>
      <c r="AR159" s="149" t="s">
        <v>5</v>
      </c>
      <c r="AS159" s="149" t="s">
        <v>5</v>
      </c>
      <c r="AT159" s="149" t="s">
        <v>5</v>
      </c>
      <c r="AU159" s="149" t="s">
        <v>5</v>
      </c>
      <c r="AV159" s="149" t="s">
        <v>5</v>
      </c>
      <c r="AW159" s="149" t="s">
        <v>5</v>
      </c>
      <c r="AX159" s="149" t="s">
        <v>5</v>
      </c>
      <c r="AY159" s="149" t="s">
        <v>5</v>
      </c>
      <c r="AZ159" s="149" t="s">
        <v>5</v>
      </c>
      <c r="BA159" s="149" t="s">
        <v>5</v>
      </c>
      <c r="BB159" s="149" t="s">
        <v>5</v>
      </c>
      <c r="BC159" s="149">
        <v>1</v>
      </c>
      <c r="BD159" s="149">
        <v>1</v>
      </c>
      <c r="BE159" s="149">
        <v>5</v>
      </c>
      <c r="BF159" s="149">
        <v>0.4</v>
      </c>
      <c r="BG159" s="149">
        <v>5</v>
      </c>
      <c r="BH159" s="150">
        <v>0.4</v>
      </c>
    </row>
    <row r="160" spans="3:60" ht="45" hidden="1" customHeight="1" thickBot="1">
      <c r="C160" s="184">
        <v>150</v>
      </c>
      <c r="D160" s="147" t="s">
        <v>692</v>
      </c>
      <c r="E160" s="274" t="s">
        <v>5</v>
      </c>
      <c r="F160" s="274" t="s">
        <v>5</v>
      </c>
      <c r="G160" s="274" t="s">
        <v>5</v>
      </c>
      <c r="H160" s="274" t="s">
        <v>5</v>
      </c>
      <c r="I160" s="274" t="s">
        <v>5</v>
      </c>
      <c r="J160" s="274" t="s">
        <v>5</v>
      </c>
      <c r="K160" s="274" t="s">
        <v>5</v>
      </c>
      <c r="L160" s="274" t="s">
        <v>5</v>
      </c>
      <c r="M160" s="274" t="s">
        <v>5</v>
      </c>
      <c r="N160" s="274" t="s">
        <v>5</v>
      </c>
      <c r="O160" s="274" t="s">
        <v>5</v>
      </c>
      <c r="P160" s="274" t="s">
        <v>5</v>
      </c>
      <c r="Q160" s="274" t="s">
        <v>5</v>
      </c>
      <c r="R160" s="274" t="s">
        <v>5</v>
      </c>
      <c r="S160" s="274" t="s">
        <v>5</v>
      </c>
      <c r="T160" s="274" t="s">
        <v>5</v>
      </c>
      <c r="U160" s="274" t="s">
        <v>5</v>
      </c>
      <c r="V160" s="274" t="s">
        <v>5</v>
      </c>
      <c r="W160" s="274" t="s">
        <v>5</v>
      </c>
      <c r="X160" s="274" t="s">
        <v>5</v>
      </c>
      <c r="Y160" s="274" t="s">
        <v>5</v>
      </c>
      <c r="Z160" s="274" t="s">
        <v>5</v>
      </c>
      <c r="AA160" s="274" t="s">
        <v>5</v>
      </c>
      <c r="AB160" s="274" t="s">
        <v>5</v>
      </c>
      <c r="AC160" s="274" t="s">
        <v>5</v>
      </c>
      <c r="AD160" s="274" t="s">
        <v>5</v>
      </c>
      <c r="AE160" s="274" t="s">
        <v>5</v>
      </c>
      <c r="AF160" s="274" t="s">
        <v>5</v>
      </c>
      <c r="AG160" s="274" t="s">
        <v>5</v>
      </c>
      <c r="AH160" s="274" t="s">
        <v>5</v>
      </c>
      <c r="AI160" s="274" t="s">
        <v>5</v>
      </c>
      <c r="AJ160" s="274" t="s">
        <v>5</v>
      </c>
      <c r="AK160" s="274" t="s">
        <v>5</v>
      </c>
      <c r="AL160" s="274" t="s">
        <v>5</v>
      </c>
      <c r="AM160" s="274" t="s">
        <v>5</v>
      </c>
      <c r="AN160" s="274" t="s">
        <v>5</v>
      </c>
      <c r="AO160" s="274" t="s">
        <v>5</v>
      </c>
      <c r="AP160" s="274" t="s">
        <v>5</v>
      </c>
      <c r="AQ160" s="274" t="s">
        <v>5</v>
      </c>
      <c r="AR160" s="274" t="s">
        <v>5</v>
      </c>
      <c r="AS160" s="274" t="s">
        <v>5</v>
      </c>
      <c r="AT160" s="274" t="s">
        <v>5</v>
      </c>
      <c r="AU160" s="274" t="s">
        <v>5</v>
      </c>
      <c r="AV160" s="274" t="s">
        <v>5</v>
      </c>
      <c r="AW160" s="274" t="s">
        <v>5</v>
      </c>
      <c r="AX160" s="274" t="s">
        <v>5</v>
      </c>
      <c r="AY160" s="274" t="s">
        <v>5</v>
      </c>
      <c r="AZ160" s="274" t="s">
        <v>5</v>
      </c>
      <c r="BA160" s="274" t="s">
        <v>5</v>
      </c>
      <c r="BB160" s="274" t="s">
        <v>5</v>
      </c>
      <c r="BC160" s="274" t="s">
        <v>5</v>
      </c>
      <c r="BD160" s="274" t="s">
        <v>5</v>
      </c>
      <c r="BE160" s="274">
        <v>5</v>
      </c>
      <c r="BF160" s="274">
        <v>0.4</v>
      </c>
      <c r="BG160" s="149">
        <v>5</v>
      </c>
      <c r="BH160" s="150">
        <v>0.4</v>
      </c>
    </row>
    <row r="161" spans="3:60" ht="45" hidden="1" customHeight="1" thickBot="1">
      <c r="C161" s="184">
        <v>151</v>
      </c>
      <c r="D161" s="147" t="s">
        <v>173</v>
      </c>
      <c r="E161" s="149" t="s">
        <v>5</v>
      </c>
      <c r="F161" s="150" t="s">
        <v>5</v>
      </c>
      <c r="G161" s="149" t="s">
        <v>5</v>
      </c>
      <c r="H161" s="150" t="s">
        <v>5</v>
      </c>
      <c r="I161" s="149" t="s">
        <v>5</v>
      </c>
      <c r="J161" s="150" t="s">
        <v>5</v>
      </c>
      <c r="K161" s="149" t="s">
        <v>5</v>
      </c>
      <c r="L161" s="150" t="s">
        <v>5</v>
      </c>
      <c r="M161" s="149" t="s">
        <v>5</v>
      </c>
      <c r="N161" s="150" t="s">
        <v>5</v>
      </c>
      <c r="O161" s="149" t="s">
        <v>5</v>
      </c>
      <c r="P161" s="150" t="s">
        <v>5</v>
      </c>
      <c r="Q161" s="149" t="s">
        <v>5</v>
      </c>
      <c r="R161" s="150" t="s">
        <v>5</v>
      </c>
      <c r="S161" s="149" t="s">
        <v>5</v>
      </c>
      <c r="T161" s="150" t="s">
        <v>5</v>
      </c>
      <c r="U161" s="149" t="s">
        <v>5</v>
      </c>
      <c r="V161" s="150" t="s">
        <v>5</v>
      </c>
      <c r="W161" s="149" t="s">
        <v>5</v>
      </c>
      <c r="X161" s="150" t="s">
        <v>5</v>
      </c>
      <c r="Y161" s="149" t="s">
        <v>5</v>
      </c>
      <c r="Z161" s="150" t="s">
        <v>5</v>
      </c>
      <c r="AA161" s="149">
        <v>0</v>
      </c>
      <c r="AB161" s="150">
        <v>0</v>
      </c>
      <c r="AC161" s="149">
        <v>0</v>
      </c>
      <c r="AD161" s="150">
        <v>0</v>
      </c>
      <c r="AE161" s="149">
        <v>4</v>
      </c>
      <c r="AF161" s="150">
        <v>0.5</v>
      </c>
      <c r="AG161" s="149">
        <v>6</v>
      </c>
      <c r="AH161" s="150">
        <v>0.5</v>
      </c>
      <c r="AI161" s="149">
        <v>7</v>
      </c>
      <c r="AJ161" s="150">
        <v>0.5714285714285714</v>
      </c>
      <c r="AK161" s="149">
        <v>6</v>
      </c>
      <c r="AL161" s="150">
        <v>0.5</v>
      </c>
      <c r="AM161" s="149">
        <v>10</v>
      </c>
      <c r="AN161" s="150">
        <v>0.4</v>
      </c>
      <c r="AO161" s="149">
        <v>5</v>
      </c>
      <c r="AP161" s="150">
        <v>0.6</v>
      </c>
      <c r="AQ161" s="149">
        <v>6</v>
      </c>
      <c r="AR161" s="150">
        <v>0.5</v>
      </c>
      <c r="AS161" s="149">
        <v>11</v>
      </c>
      <c r="AT161" s="150">
        <v>0.45454545454545453</v>
      </c>
      <c r="AU161" s="149">
        <v>11</v>
      </c>
      <c r="AV161" s="150">
        <v>0.45</v>
      </c>
      <c r="AW161" s="149">
        <v>5</v>
      </c>
      <c r="AX161" s="150">
        <v>0.4</v>
      </c>
      <c r="AY161" s="149">
        <v>7</v>
      </c>
      <c r="AZ161" s="150">
        <v>0.42857142857142855</v>
      </c>
      <c r="BA161" s="149">
        <v>13</v>
      </c>
      <c r="BB161" s="150">
        <v>0.53846153846153844</v>
      </c>
      <c r="BC161" s="149">
        <v>16</v>
      </c>
      <c r="BD161" s="150">
        <v>0.375</v>
      </c>
      <c r="BE161" s="149">
        <v>11</v>
      </c>
      <c r="BF161" s="150">
        <v>0.27272727272727271</v>
      </c>
      <c r="BG161" s="149">
        <v>15</v>
      </c>
      <c r="BH161" s="150">
        <v>0.4</v>
      </c>
    </row>
    <row r="162" spans="3:60" ht="45" hidden="1" customHeight="1" thickBot="1">
      <c r="C162" s="184">
        <v>152</v>
      </c>
      <c r="D162" s="147" t="s">
        <v>171</v>
      </c>
      <c r="E162" s="149" t="s">
        <v>5</v>
      </c>
      <c r="F162" s="150" t="s">
        <v>5</v>
      </c>
      <c r="G162" s="149" t="s">
        <v>5</v>
      </c>
      <c r="H162" s="150" t="s">
        <v>5</v>
      </c>
      <c r="I162" s="149" t="s">
        <v>5</v>
      </c>
      <c r="J162" s="150" t="s">
        <v>5</v>
      </c>
      <c r="K162" s="149" t="s">
        <v>5</v>
      </c>
      <c r="L162" s="150" t="s">
        <v>5</v>
      </c>
      <c r="M162" s="149" t="s">
        <v>5</v>
      </c>
      <c r="N162" s="150" t="s">
        <v>5</v>
      </c>
      <c r="O162" s="149" t="s">
        <v>5</v>
      </c>
      <c r="P162" s="150" t="s">
        <v>5</v>
      </c>
      <c r="Q162" s="149" t="s">
        <v>5</v>
      </c>
      <c r="R162" s="150" t="s">
        <v>5</v>
      </c>
      <c r="S162" s="149">
        <v>0</v>
      </c>
      <c r="T162" s="150">
        <v>0</v>
      </c>
      <c r="U162" s="149">
        <v>8</v>
      </c>
      <c r="V162" s="150">
        <v>0.38</v>
      </c>
      <c r="W162" s="149">
        <v>9</v>
      </c>
      <c r="X162" s="150">
        <v>0.33333333333333331</v>
      </c>
      <c r="Y162" s="149">
        <v>9</v>
      </c>
      <c r="Z162" s="150">
        <v>0.33333333333333331</v>
      </c>
      <c r="AA162" s="149">
        <v>8</v>
      </c>
      <c r="AB162" s="150">
        <v>0.25</v>
      </c>
      <c r="AC162" s="149">
        <v>9</v>
      </c>
      <c r="AD162" s="150">
        <v>0.33333333333333331</v>
      </c>
      <c r="AE162" s="149">
        <v>8</v>
      </c>
      <c r="AF162" s="150">
        <v>0.375</v>
      </c>
      <c r="AG162" s="149">
        <v>7</v>
      </c>
      <c r="AH162" s="150">
        <v>0.2857142857142857</v>
      </c>
      <c r="AI162" s="149">
        <v>9</v>
      </c>
      <c r="AJ162" s="150">
        <v>0.44444444444444442</v>
      </c>
      <c r="AK162" s="149">
        <v>9</v>
      </c>
      <c r="AL162" s="150">
        <v>0.44444444444444442</v>
      </c>
      <c r="AM162" s="149">
        <v>10</v>
      </c>
      <c r="AN162" s="150">
        <v>0.5</v>
      </c>
      <c r="AO162" s="149">
        <v>10</v>
      </c>
      <c r="AP162" s="150">
        <v>0.5</v>
      </c>
      <c r="AQ162" s="149">
        <v>10</v>
      </c>
      <c r="AR162" s="150">
        <v>0.5</v>
      </c>
      <c r="AS162" s="149">
        <v>10</v>
      </c>
      <c r="AT162" s="150">
        <v>0.5</v>
      </c>
      <c r="AU162" s="149">
        <v>11</v>
      </c>
      <c r="AV162" s="150">
        <v>0.45</v>
      </c>
      <c r="AW162" s="149">
        <v>11</v>
      </c>
      <c r="AX162" s="150">
        <v>0.36363636363636365</v>
      </c>
      <c r="AY162" s="149">
        <v>11</v>
      </c>
      <c r="AZ162" s="150">
        <v>0.45454545454545453</v>
      </c>
      <c r="BA162" s="149">
        <v>13</v>
      </c>
      <c r="BB162" s="150">
        <v>0.53846153846153844</v>
      </c>
      <c r="BC162" s="149">
        <v>10</v>
      </c>
      <c r="BD162" s="150">
        <v>0.5</v>
      </c>
      <c r="BE162" s="149">
        <v>10</v>
      </c>
      <c r="BF162" s="150">
        <v>0.5</v>
      </c>
      <c r="BG162" s="149">
        <v>13</v>
      </c>
      <c r="BH162" s="150">
        <v>0.38461538461538464</v>
      </c>
    </row>
    <row r="163" spans="3:60" ht="45" hidden="1" customHeight="1" thickBot="1">
      <c r="C163" s="184">
        <v>153</v>
      </c>
      <c r="D163" s="147" t="s">
        <v>174</v>
      </c>
      <c r="E163" s="149" t="s">
        <v>5</v>
      </c>
      <c r="F163" s="150" t="s">
        <v>5</v>
      </c>
      <c r="G163" s="149">
        <v>2</v>
      </c>
      <c r="H163" s="150">
        <v>0.5</v>
      </c>
      <c r="I163" s="149">
        <v>2</v>
      </c>
      <c r="J163" s="150">
        <v>0.5</v>
      </c>
      <c r="K163" s="149">
        <v>1</v>
      </c>
      <c r="L163" s="150">
        <v>0</v>
      </c>
      <c r="M163" s="149">
        <v>2</v>
      </c>
      <c r="N163" s="150">
        <v>0.5</v>
      </c>
      <c r="O163" s="149">
        <v>3</v>
      </c>
      <c r="P163" s="150">
        <v>0.67</v>
      </c>
      <c r="Q163" s="149">
        <v>1</v>
      </c>
      <c r="R163" s="150">
        <v>1</v>
      </c>
      <c r="S163" s="149">
        <v>4</v>
      </c>
      <c r="T163" s="150">
        <v>0.75</v>
      </c>
      <c r="U163" s="149">
        <v>6</v>
      </c>
      <c r="V163" s="150">
        <v>0.67</v>
      </c>
      <c r="W163" s="149">
        <v>6</v>
      </c>
      <c r="X163" s="150">
        <v>0.66666666666666663</v>
      </c>
      <c r="Y163" s="149">
        <v>6</v>
      </c>
      <c r="Z163" s="150">
        <v>0.66666666666666663</v>
      </c>
      <c r="AA163" s="149">
        <v>8</v>
      </c>
      <c r="AB163" s="150">
        <v>0.75</v>
      </c>
      <c r="AC163" s="149">
        <v>8</v>
      </c>
      <c r="AD163" s="150">
        <v>0.625</v>
      </c>
      <c r="AE163" s="149">
        <v>7</v>
      </c>
      <c r="AF163" s="150">
        <v>0.5714285714285714</v>
      </c>
      <c r="AG163" s="149">
        <v>7</v>
      </c>
      <c r="AH163" s="150">
        <v>0.5714285714285714</v>
      </c>
      <c r="AI163" s="149">
        <v>7</v>
      </c>
      <c r="AJ163" s="150">
        <v>0.5714285714285714</v>
      </c>
      <c r="AK163" s="149">
        <v>7</v>
      </c>
      <c r="AL163" s="150">
        <v>0.5714285714285714</v>
      </c>
      <c r="AM163" s="149">
        <v>7</v>
      </c>
      <c r="AN163" s="150">
        <v>0.5714285714285714</v>
      </c>
      <c r="AO163" s="149">
        <v>6</v>
      </c>
      <c r="AP163" s="150">
        <v>0.66666666666666663</v>
      </c>
      <c r="AQ163" s="149">
        <v>6</v>
      </c>
      <c r="AR163" s="150">
        <v>0.5</v>
      </c>
      <c r="AS163" s="149">
        <v>6</v>
      </c>
      <c r="AT163" s="150">
        <v>0.5</v>
      </c>
      <c r="AU163" s="149">
        <v>8</v>
      </c>
      <c r="AV163" s="150">
        <v>0.38</v>
      </c>
      <c r="AW163" s="149">
        <v>9</v>
      </c>
      <c r="AX163" s="150">
        <v>0.44444444444444442</v>
      </c>
      <c r="AY163" s="149">
        <v>8</v>
      </c>
      <c r="AZ163" s="150">
        <v>0.5</v>
      </c>
      <c r="BA163" s="149">
        <v>10</v>
      </c>
      <c r="BB163" s="150">
        <v>0.3</v>
      </c>
      <c r="BC163" s="149">
        <v>12</v>
      </c>
      <c r="BD163" s="150">
        <v>0.25</v>
      </c>
      <c r="BE163" s="149">
        <v>12</v>
      </c>
      <c r="BF163" s="150">
        <v>0.33333333333333331</v>
      </c>
      <c r="BG163" s="149">
        <v>13</v>
      </c>
      <c r="BH163" s="150">
        <v>0.38461538461538464</v>
      </c>
    </row>
    <row r="164" spans="3:60" ht="45" hidden="1" customHeight="1" thickBot="1">
      <c r="C164" s="184">
        <v>154</v>
      </c>
      <c r="D164" s="147" t="s">
        <v>153</v>
      </c>
      <c r="E164" s="149" t="s">
        <v>5</v>
      </c>
      <c r="F164" s="150" t="s">
        <v>5</v>
      </c>
      <c r="G164" s="149" t="s">
        <v>5</v>
      </c>
      <c r="H164" s="150" t="s">
        <v>5</v>
      </c>
      <c r="I164" s="149" t="s">
        <v>5</v>
      </c>
      <c r="J164" s="150" t="s">
        <v>5</v>
      </c>
      <c r="K164" s="149" t="s">
        <v>5</v>
      </c>
      <c r="L164" s="150" t="s">
        <v>5</v>
      </c>
      <c r="M164" s="149" t="s">
        <v>5</v>
      </c>
      <c r="N164" s="150" t="s">
        <v>5</v>
      </c>
      <c r="O164" s="149">
        <v>1</v>
      </c>
      <c r="P164" s="150">
        <v>1</v>
      </c>
      <c r="Q164" s="149">
        <v>5</v>
      </c>
      <c r="R164" s="150">
        <v>0.4</v>
      </c>
      <c r="S164" s="149">
        <v>5</v>
      </c>
      <c r="T164" s="150">
        <v>0.4</v>
      </c>
      <c r="U164" s="149">
        <v>6</v>
      </c>
      <c r="V164" s="150">
        <v>0.5</v>
      </c>
      <c r="W164" s="149">
        <v>6</v>
      </c>
      <c r="X164" s="150">
        <v>0.5</v>
      </c>
      <c r="Y164" s="149">
        <v>5</v>
      </c>
      <c r="Z164" s="150">
        <v>0.4</v>
      </c>
      <c r="AA164" s="149">
        <v>5</v>
      </c>
      <c r="AB164" s="150">
        <v>0.4</v>
      </c>
      <c r="AC164" s="149">
        <v>6</v>
      </c>
      <c r="AD164" s="150">
        <v>0.33333333333333331</v>
      </c>
      <c r="AE164" s="149">
        <v>6</v>
      </c>
      <c r="AF164" s="150">
        <v>0.33333333333333331</v>
      </c>
      <c r="AG164" s="149">
        <v>6</v>
      </c>
      <c r="AH164" s="150">
        <v>0.33333333333333331</v>
      </c>
      <c r="AI164" s="149">
        <v>6</v>
      </c>
      <c r="AJ164" s="150">
        <v>0.33333333333333331</v>
      </c>
      <c r="AK164" s="149">
        <v>7</v>
      </c>
      <c r="AL164" s="150">
        <v>0.42857142857142855</v>
      </c>
      <c r="AM164" s="149">
        <v>7</v>
      </c>
      <c r="AN164" s="150">
        <v>0.42857142857142855</v>
      </c>
      <c r="AO164" s="149">
        <v>7</v>
      </c>
      <c r="AP164" s="150">
        <v>0.42857142857142855</v>
      </c>
      <c r="AQ164" s="149">
        <v>5</v>
      </c>
      <c r="AR164" s="150">
        <v>0.6</v>
      </c>
      <c r="AS164" s="149">
        <v>6</v>
      </c>
      <c r="AT164" s="150">
        <v>0.33333333333333331</v>
      </c>
      <c r="AU164" s="149">
        <v>7</v>
      </c>
      <c r="AV164" s="150">
        <v>0.28999999999999998</v>
      </c>
      <c r="AW164" s="149">
        <v>7</v>
      </c>
      <c r="AX164" s="150">
        <v>0.14285714285714285</v>
      </c>
      <c r="AY164" s="149">
        <v>6</v>
      </c>
      <c r="AZ164" s="150">
        <v>0.33333333333333331</v>
      </c>
      <c r="BA164" s="149">
        <v>7</v>
      </c>
      <c r="BB164" s="150">
        <v>0.42857142857142855</v>
      </c>
      <c r="BC164" s="149">
        <v>8</v>
      </c>
      <c r="BD164" s="150">
        <v>0.5</v>
      </c>
      <c r="BE164" s="149">
        <v>7</v>
      </c>
      <c r="BF164" s="150">
        <v>0.5714285714285714</v>
      </c>
      <c r="BG164" s="149">
        <v>9</v>
      </c>
      <c r="BH164" s="150">
        <v>0.33333333333333331</v>
      </c>
    </row>
    <row r="165" spans="3:60" ht="45" hidden="1" customHeight="1" thickBot="1">
      <c r="C165" s="184">
        <v>155</v>
      </c>
      <c r="D165" s="147" t="s">
        <v>155</v>
      </c>
      <c r="E165" s="149" t="s">
        <v>5</v>
      </c>
      <c r="F165" s="150" t="s">
        <v>5</v>
      </c>
      <c r="G165" s="149" t="s">
        <v>5</v>
      </c>
      <c r="H165" s="150" t="s">
        <v>5</v>
      </c>
      <c r="I165" s="149" t="s">
        <v>5</v>
      </c>
      <c r="J165" s="150" t="s">
        <v>5</v>
      </c>
      <c r="K165" s="149" t="s">
        <v>5</v>
      </c>
      <c r="L165" s="150" t="s">
        <v>5</v>
      </c>
      <c r="M165" s="149" t="s">
        <v>5</v>
      </c>
      <c r="N165" s="150" t="s">
        <v>5</v>
      </c>
      <c r="O165" s="149" t="s">
        <v>5</v>
      </c>
      <c r="P165" s="150" t="s">
        <v>5</v>
      </c>
      <c r="Q165" s="149" t="s">
        <v>5</v>
      </c>
      <c r="R165" s="150" t="s">
        <v>5</v>
      </c>
      <c r="S165" s="149" t="s">
        <v>5</v>
      </c>
      <c r="T165" s="150" t="s">
        <v>5</v>
      </c>
      <c r="U165" s="149" t="s">
        <v>5</v>
      </c>
      <c r="V165" s="150" t="s">
        <v>5</v>
      </c>
      <c r="W165" s="149" t="s">
        <v>5</v>
      </c>
      <c r="X165" s="150" t="s">
        <v>5</v>
      </c>
      <c r="Y165" s="149" t="s">
        <v>5</v>
      </c>
      <c r="Z165" s="150" t="s">
        <v>5</v>
      </c>
      <c r="AA165" s="149" t="s">
        <v>5</v>
      </c>
      <c r="AB165" s="150" t="s">
        <v>5</v>
      </c>
      <c r="AC165" s="149" t="s">
        <v>5</v>
      </c>
      <c r="AD165" s="150" t="s">
        <v>5</v>
      </c>
      <c r="AE165" s="149" t="s">
        <v>5</v>
      </c>
      <c r="AF165" s="150" t="s">
        <v>5</v>
      </c>
      <c r="AG165" s="149" t="s">
        <v>5</v>
      </c>
      <c r="AH165" s="150" t="s">
        <v>5</v>
      </c>
      <c r="AI165" s="149">
        <v>2</v>
      </c>
      <c r="AJ165" s="150">
        <v>1</v>
      </c>
      <c r="AK165" s="149">
        <v>4</v>
      </c>
      <c r="AL165" s="150">
        <v>0.75</v>
      </c>
      <c r="AM165" s="149">
        <v>5</v>
      </c>
      <c r="AN165" s="150">
        <v>0.6</v>
      </c>
      <c r="AO165" s="149">
        <v>4</v>
      </c>
      <c r="AP165" s="150">
        <v>0.75</v>
      </c>
      <c r="AQ165" s="149">
        <v>5</v>
      </c>
      <c r="AR165" s="150">
        <v>0.6</v>
      </c>
      <c r="AS165" s="149">
        <v>6</v>
      </c>
      <c r="AT165" s="150">
        <v>0.5</v>
      </c>
      <c r="AU165" s="149">
        <v>8</v>
      </c>
      <c r="AV165" s="150">
        <v>0.38</v>
      </c>
      <c r="AW165" s="149">
        <v>7</v>
      </c>
      <c r="AX165" s="150">
        <v>0.42857142857142855</v>
      </c>
      <c r="AY165" s="149">
        <v>7</v>
      </c>
      <c r="AZ165" s="150">
        <v>0.42857142857142855</v>
      </c>
      <c r="BA165" s="149">
        <v>8</v>
      </c>
      <c r="BB165" s="150">
        <v>0.375</v>
      </c>
      <c r="BC165" s="149">
        <v>9</v>
      </c>
      <c r="BD165" s="150">
        <v>0.33333333333333331</v>
      </c>
      <c r="BE165" s="149">
        <v>9</v>
      </c>
      <c r="BF165" s="150">
        <v>0.33333333333333331</v>
      </c>
      <c r="BG165" s="149">
        <v>9</v>
      </c>
      <c r="BH165" s="150">
        <v>0.33333333333333331</v>
      </c>
    </row>
    <row r="166" spans="3:60" ht="45" hidden="1" customHeight="1" thickBot="1">
      <c r="C166" s="184">
        <v>156</v>
      </c>
      <c r="D166" s="147" t="s">
        <v>646</v>
      </c>
      <c r="E166" s="274" t="s">
        <v>5</v>
      </c>
      <c r="F166" s="274" t="s">
        <v>5</v>
      </c>
      <c r="G166" s="274" t="s">
        <v>5</v>
      </c>
      <c r="H166" s="274" t="s">
        <v>5</v>
      </c>
      <c r="I166" s="274" t="s">
        <v>5</v>
      </c>
      <c r="J166" s="274" t="s">
        <v>5</v>
      </c>
      <c r="K166" s="274" t="s">
        <v>5</v>
      </c>
      <c r="L166" s="274" t="s">
        <v>5</v>
      </c>
      <c r="M166" s="274" t="s">
        <v>5</v>
      </c>
      <c r="N166" s="274" t="s">
        <v>5</v>
      </c>
      <c r="O166" s="274" t="s">
        <v>5</v>
      </c>
      <c r="P166" s="274" t="s">
        <v>5</v>
      </c>
      <c r="Q166" s="274" t="s">
        <v>5</v>
      </c>
      <c r="R166" s="274" t="s">
        <v>5</v>
      </c>
      <c r="S166" s="274" t="s">
        <v>5</v>
      </c>
      <c r="T166" s="274" t="s">
        <v>5</v>
      </c>
      <c r="U166" s="274" t="s">
        <v>5</v>
      </c>
      <c r="V166" s="274" t="s">
        <v>5</v>
      </c>
      <c r="W166" s="274" t="s">
        <v>5</v>
      </c>
      <c r="X166" s="274" t="s">
        <v>5</v>
      </c>
      <c r="Y166" s="274" t="s">
        <v>5</v>
      </c>
      <c r="Z166" s="274" t="s">
        <v>5</v>
      </c>
      <c r="AA166" s="274" t="s">
        <v>5</v>
      </c>
      <c r="AB166" s="274" t="s">
        <v>5</v>
      </c>
      <c r="AC166" s="274" t="s">
        <v>5</v>
      </c>
      <c r="AD166" s="274" t="s">
        <v>5</v>
      </c>
      <c r="AE166" s="274" t="s">
        <v>5</v>
      </c>
      <c r="AF166" s="274" t="s">
        <v>5</v>
      </c>
      <c r="AG166" s="276" t="s">
        <v>5</v>
      </c>
      <c r="AH166" s="274" t="s">
        <v>5</v>
      </c>
      <c r="AI166" s="274" t="s">
        <v>5</v>
      </c>
      <c r="AJ166" s="274" t="s">
        <v>5</v>
      </c>
      <c r="AK166" s="274" t="s">
        <v>5</v>
      </c>
      <c r="AL166" s="274" t="s">
        <v>5</v>
      </c>
      <c r="AM166" s="274" t="s">
        <v>5</v>
      </c>
      <c r="AN166" s="274" t="s">
        <v>5</v>
      </c>
      <c r="AO166" s="274" t="s">
        <v>5</v>
      </c>
      <c r="AP166" s="274" t="s">
        <v>5</v>
      </c>
      <c r="AQ166" s="274" t="s">
        <v>5</v>
      </c>
      <c r="AR166" s="274" t="s">
        <v>5</v>
      </c>
      <c r="AS166" s="274" t="s">
        <v>5</v>
      </c>
      <c r="AT166" s="274" t="s">
        <v>5</v>
      </c>
      <c r="AU166" s="274" t="s">
        <v>5</v>
      </c>
      <c r="AV166" s="274" t="s">
        <v>5</v>
      </c>
      <c r="AW166" s="274" t="s">
        <v>5</v>
      </c>
      <c r="AX166" s="274" t="s">
        <v>5</v>
      </c>
      <c r="AY166" s="274" t="s">
        <v>5</v>
      </c>
      <c r="AZ166" s="274" t="s">
        <v>5</v>
      </c>
      <c r="BA166" s="274">
        <v>7</v>
      </c>
      <c r="BB166" s="274">
        <v>0.42857142857142855</v>
      </c>
      <c r="BC166" s="274">
        <v>11</v>
      </c>
      <c r="BD166" s="274">
        <v>0.27272727272727271</v>
      </c>
      <c r="BE166" s="274">
        <v>9</v>
      </c>
      <c r="BF166" s="274">
        <v>0.33333333333333331</v>
      </c>
      <c r="BG166" s="149">
        <v>9</v>
      </c>
      <c r="BH166" s="150">
        <v>0.33333333333333331</v>
      </c>
    </row>
    <row r="167" spans="3:60" ht="45" hidden="1" customHeight="1" thickBot="1">
      <c r="C167" s="184">
        <v>157</v>
      </c>
      <c r="D167" s="147" t="s">
        <v>181</v>
      </c>
      <c r="E167" s="149" t="s">
        <v>5</v>
      </c>
      <c r="F167" s="150" t="s">
        <v>5</v>
      </c>
      <c r="G167" s="149" t="s">
        <v>5</v>
      </c>
      <c r="H167" s="150" t="s">
        <v>5</v>
      </c>
      <c r="I167" s="149" t="s">
        <v>5</v>
      </c>
      <c r="J167" s="150" t="s">
        <v>5</v>
      </c>
      <c r="K167" s="149" t="s">
        <v>5</v>
      </c>
      <c r="L167" s="150" t="s">
        <v>5</v>
      </c>
      <c r="M167" s="149" t="s">
        <v>5</v>
      </c>
      <c r="N167" s="150" t="s">
        <v>5</v>
      </c>
      <c r="O167" s="149" t="s">
        <v>5</v>
      </c>
      <c r="P167" s="150" t="s">
        <v>5</v>
      </c>
      <c r="Q167" s="149" t="s">
        <v>5</v>
      </c>
      <c r="R167" s="150" t="s">
        <v>5</v>
      </c>
      <c r="S167" s="149" t="s">
        <v>5</v>
      </c>
      <c r="T167" s="150" t="s">
        <v>5</v>
      </c>
      <c r="U167" s="149" t="s">
        <v>5</v>
      </c>
      <c r="V167" s="150" t="s">
        <v>5</v>
      </c>
      <c r="W167" s="149" t="s">
        <v>5</v>
      </c>
      <c r="X167" s="150" t="s">
        <v>5</v>
      </c>
      <c r="Y167" s="149" t="s">
        <v>5</v>
      </c>
      <c r="Z167" s="150" t="s">
        <v>5</v>
      </c>
      <c r="AA167" s="149" t="s">
        <v>5</v>
      </c>
      <c r="AB167" s="150" t="s">
        <v>5</v>
      </c>
      <c r="AC167" s="149" t="s">
        <v>5</v>
      </c>
      <c r="AD167" s="150" t="s">
        <v>5</v>
      </c>
      <c r="AE167" s="149" t="s">
        <v>5</v>
      </c>
      <c r="AF167" s="150" t="s">
        <v>5</v>
      </c>
      <c r="AG167" s="149" t="s">
        <v>5</v>
      </c>
      <c r="AH167" s="150" t="s">
        <v>5</v>
      </c>
      <c r="AI167" s="149" t="s">
        <v>5</v>
      </c>
      <c r="AJ167" s="150" t="s">
        <v>5</v>
      </c>
      <c r="AK167" s="149" t="s">
        <v>5</v>
      </c>
      <c r="AL167" s="150" t="s">
        <v>5</v>
      </c>
      <c r="AM167" s="149">
        <v>8</v>
      </c>
      <c r="AN167" s="150">
        <v>0.375</v>
      </c>
      <c r="AO167" s="149">
        <v>12</v>
      </c>
      <c r="AP167" s="150">
        <v>0.5</v>
      </c>
      <c r="AQ167" s="149">
        <v>13</v>
      </c>
      <c r="AR167" s="150">
        <v>0.46153846153846156</v>
      </c>
      <c r="AS167" s="149">
        <v>17</v>
      </c>
      <c r="AT167" s="150">
        <v>0.41176470588235292</v>
      </c>
      <c r="AU167" s="149">
        <v>16</v>
      </c>
      <c r="AV167" s="150">
        <v>0.44</v>
      </c>
      <c r="AW167" s="149">
        <v>16</v>
      </c>
      <c r="AX167" s="150">
        <v>0.5</v>
      </c>
      <c r="AY167" s="149">
        <v>14</v>
      </c>
      <c r="AZ167" s="150">
        <v>0.35714285714285715</v>
      </c>
      <c r="BA167" s="149">
        <v>14</v>
      </c>
      <c r="BB167" s="150">
        <v>0.35714285714285715</v>
      </c>
      <c r="BC167" s="149">
        <v>14</v>
      </c>
      <c r="BD167" s="150">
        <v>0.35714285714285715</v>
      </c>
      <c r="BE167" s="149">
        <v>14</v>
      </c>
      <c r="BF167" s="150">
        <v>0.2857142857142857</v>
      </c>
      <c r="BG167" s="149">
        <v>15</v>
      </c>
      <c r="BH167" s="150">
        <v>0.33333333333333331</v>
      </c>
    </row>
    <row r="168" spans="3:60" ht="45" hidden="1" customHeight="1" thickBot="1">
      <c r="C168" s="184">
        <v>158</v>
      </c>
      <c r="D168" s="147" t="s">
        <v>650</v>
      </c>
      <c r="E168" s="274" t="s">
        <v>5</v>
      </c>
      <c r="F168" s="274" t="s">
        <v>5</v>
      </c>
      <c r="G168" s="274" t="s">
        <v>5</v>
      </c>
      <c r="H168" s="274" t="s">
        <v>5</v>
      </c>
      <c r="I168" s="274" t="s">
        <v>5</v>
      </c>
      <c r="J168" s="274" t="s">
        <v>5</v>
      </c>
      <c r="K168" s="274" t="s">
        <v>5</v>
      </c>
      <c r="L168" s="274" t="s">
        <v>5</v>
      </c>
      <c r="M168" s="274" t="s">
        <v>5</v>
      </c>
      <c r="N168" s="274" t="s">
        <v>5</v>
      </c>
      <c r="O168" s="274" t="s">
        <v>5</v>
      </c>
      <c r="P168" s="274" t="s">
        <v>5</v>
      </c>
      <c r="Q168" s="274" t="s">
        <v>5</v>
      </c>
      <c r="R168" s="274" t="s">
        <v>5</v>
      </c>
      <c r="S168" s="274" t="s">
        <v>5</v>
      </c>
      <c r="T168" s="274" t="s">
        <v>5</v>
      </c>
      <c r="U168" s="274" t="s">
        <v>5</v>
      </c>
      <c r="V168" s="274" t="s">
        <v>5</v>
      </c>
      <c r="W168" s="274" t="s">
        <v>5</v>
      </c>
      <c r="X168" s="274" t="s">
        <v>5</v>
      </c>
      <c r="Y168" s="274" t="s">
        <v>5</v>
      </c>
      <c r="Z168" s="274" t="s">
        <v>5</v>
      </c>
      <c r="AA168" s="274" t="s">
        <v>5</v>
      </c>
      <c r="AB168" s="274" t="s">
        <v>5</v>
      </c>
      <c r="AC168" s="274" t="s">
        <v>5</v>
      </c>
      <c r="AD168" s="274" t="s">
        <v>5</v>
      </c>
      <c r="AE168" s="274" t="s">
        <v>5</v>
      </c>
      <c r="AF168" s="274" t="s">
        <v>5</v>
      </c>
      <c r="AG168" s="276" t="s">
        <v>5</v>
      </c>
      <c r="AH168" s="274" t="s">
        <v>5</v>
      </c>
      <c r="AI168" s="274" t="s">
        <v>5</v>
      </c>
      <c r="AJ168" s="274" t="s">
        <v>5</v>
      </c>
      <c r="AK168" s="274" t="s">
        <v>5</v>
      </c>
      <c r="AL168" s="274" t="s">
        <v>5</v>
      </c>
      <c r="AM168" s="274" t="s">
        <v>5</v>
      </c>
      <c r="AN168" s="274" t="s">
        <v>5</v>
      </c>
      <c r="AO168" s="274" t="s">
        <v>5</v>
      </c>
      <c r="AP168" s="274" t="s">
        <v>5</v>
      </c>
      <c r="AQ168" s="274" t="s">
        <v>5</v>
      </c>
      <c r="AR168" s="274" t="s">
        <v>5</v>
      </c>
      <c r="AS168" s="274" t="s">
        <v>5</v>
      </c>
      <c r="AT168" s="274" t="s">
        <v>5</v>
      </c>
      <c r="AU168" s="274" t="s">
        <v>5</v>
      </c>
      <c r="AV168" s="274" t="s">
        <v>5</v>
      </c>
      <c r="AW168" s="274" t="s">
        <v>5</v>
      </c>
      <c r="AX168" s="274" t="s">
        <v>5</v>
      </c>
      <c r="AY168" s="274" t="s">
        <v>5</v>
      </c>
      <c r="AZ168" s="274" t="s">
        <v>5</v>
      </c>
      <c r="BA168" s="274">
        <v>1</v>
      </c>
      <c r="BB168" s="274">
        <v>1</v>
      </c>
      <c r="BC168" s="274">
        <v>20</v>
      </c>
      <c r="BD168" s="274">
        <v>0.6</v>
      </c>
      <c r="BE168" s="274">
        <v>5</v>
      </c>
      <c r="BF168" s="274">
        <v>0.2</v>
      </c>
      <c r="BG168" s="149">
        <v>9</v>
      </c>
      <c r="BH168" s="150">
        <v>0.33333333333333331</v>
      </c>
    </row>
    <row r="169" spans="3:60" ht="45" hidden="1" customHeight="1" thickBot="1">
      <c r="C169" s="184">
        <v>159</v>
      </c>
      <c r="D169" s="147" t="s">
        <v>176</v>
      </c>
      <c r="E169" s="149">
        <v>10</v>
      </c>
      <c r="F169" s="150">
        <v>0.2</v>
      </c>
      <c r="G169" s="149">
        <v>10</v>
      </c>
      <c r="H169" s="150">
        <v>0.2</v>
      </c>
      <c r="I169" s="149">
        <v>9</v>
      </c>
      <c r="J169" s="150">
        <v>0.11</v>
      </c>
      <c r="K169" s="149">
        <v>9</v>
      </c>
      <c r="L169" s="150">
        <v>0.11</v>
      </c>
      <c r="M169" s="149">
        <v>9</v>
      </c>
      <c r="N169" s="150">
        <v>0.1111111111111111</v>
      </c>
      <c r="O169" s="149">
        <v>9</v>
      </c>
      <c r="P169" s="150">
        <v>0.11</v>
      </c>
      <c r="Q169" s="149">
        <v>9</v>
      </c>
      <c r="R169" s="150">
        <v>0.11</v>
      </c>
      <c r="S169" s="149">
        <v>8</v>
      </c>
      <c r="T169" s="150">
        <v>0.13</v>
      </c>
      <c r="U169" s="149">
        <v>8</v>
      </c>
      <c r="V169" s="150">
        <v>0.13</v>
      </c>
      <c r="W169" s="149">
        <v>8</v>
      </c>
      <c r="X169" s="150">
        <v>0.125</v>
      </c>
      <c r="Y169" s="149">
        <v>8</v>
      </c>
      <c r="Z169" s="150">
        <v>0.125</v>
      </c>
      <c r="AA169" s="149">
        <v>7</v>
      </c>
      <c r="AB169" s="150">
        <v>0.14285714285714285</v>
      </c>
      <c r="AC169" s="149">
        <v>8</v>
      </c>
      <c r="AD169" s="150">
        <v>0.125</v>
      </c>
      <c r="AE169" s="149">
        <v>7</v>
      </c>
      <c r="AF169" s="150">
        <v>0.14285714285714285</v>
      </c>
      <c r="AG169" s="149">
        <v>7</v>
      </c>
      <c r="AH169" s="150">
        <v>0.14285714285714285</v>
      </c>
      <c r="AI169" s="149">
        <v>6</v>
      </c>
      <c r="AJ169" s="150">
        <v>0.16666666666666666</v>
      </c>
      <c r="AK169" s="149">
        <v>5</v>
      </c>
      <c r="AL169" s="150">
        <v>0.2</v>
      </c>
      <c r="AM169" s="149">
        <v>6</v>
      </c>
      <c r="AN169" s="150">
        <v>0.33333333333333331</v>
      </c>
      <c r="AO169" s="149">
        <v>8</v>
      </c>
      <c r="AP169" s="150">
        <v>0.5</v>
      </c>
      <c r="AQ169" s="149">
        <v>8</v>
      </c>
      <c r="AR169" s="150">
        <v>0.5</v>
      </c>
      <c r="AS169" s="149">
        <v>10</v>
      </c>
      <c r="AT169" s="150">
        <v>0.4</v>
      </c>
      <c r="AU169" s="149">
        <v>10</v>
      </c>
      <c r="AV169" s="150">
        <v>0.3</v>
      </c>
      <c r="AW169" s="149">
        <v>10</v>
      </c>
      <c r="AX169" s="150">
        <v>0.2</v>
      </c>
      <c r="AY169" s="149">
        <v>11</v>
      </c>
      <c r="AZ169" s="150">
        <v>0.36363636363636365</v>
      </c>
      <c r="BA169" s="149">
        <v>10</v>
      </c>
      <c r="BB169" s="150">
        <v>0.3</v>
      </c>
      <c r="BC169" s="149">
        <v>9</v>
      </c>
      <c r="BD169" s="150">
        <v>0.22222222222222221</v>
      </c>
      <c r="BE169" s="149">
        <v>8</v>
      </c>
      <c r="BF169" s="150">
        <v>0.25</v>
      </c>
      <c r="BG169" s="149">
        <v>8</v>
      </c>
      <c r="BH169" s="150">
        <v>0.25</v>
      </c>
    </row>
    <row r="170" spans="3:60" ht="45" hidden="1" customHeight="1" thickBot="1">
      <c r="C170" s="184">
        <v>160</v>
      </c>
      <c r="D170" s="147" t="s">
        <v>192</v>
      </c>
      <c r="E170" s="149" t="s">
        <v>5</v>
      </c>
      <c r="F170" s="150" t="s">
        <v>5</v>
      </c>
      <c r="G170" s="149" t="s">
        <v>5</v>
      </c>
      <c r="H170" s="150" t="s">
        <v>5</v>
      </c>
      <c r="I170" s="149" t="s">
        <v>5</v>
      </c>
      <c r="J170" s="150" t="s">
        <v>5</v>
      </c>
      <c r="K170" s="149" t="s">
        <v>5</v>
      </c>
      <c r="L170" s="150" t="s">
        <v>5</v>
      </c>
      <c r="M170" s="149" t="s">
        <v>5</v>
      </c>
      <c r="N170" s="150" t="s">
        <v>5</v>
      </c>
      <c r="O170" s="149" t="s">
        <v>5</v>
      </c>
      <c r="P170" s="150" t="s">
        <v>5</v>
      </c>
      <c r="Q170" s="149" t="s">
        <v>5</v>
      </c>
      <c r="R170" s="150" t="s">
        <v>5</v>
      </c>
      <c r="S170" s="149" t="s">
        <v>5</v>
      </c>
      <c r="T170" s="150" t="s">
        <v>5</v>
      </c>
      <c r="U170" s="149" t="s">
        <v>5</v>
      </c>
      <c r="V170" s="150" t="s">
        <v>5</v>
      </c>
      <c r="W170" s="149" t="s">
        <v>5</v>
      </c>
      <c r="X170" s="150" t="s">
        <v>5</v>
      </c>
      <c r="Y170" s="149" t="s">
        <v>5</v>
      </c>
      <c r="Z170" s="150" t="s">
        <v>5</v>
      </c>
      <c r="AA170" s="149" t="s">
        <v>5</v>
      </c>
      <c r="AB170" s="150" t="s">
        <v>5</v>
      </c>
      <c r="AC170" s="149" t="s">
        <v>5</v>
      </c>
      <c r="AD170" s="150" t="s">
        <v>5</v>
      </c>
      <c r="AE170" s="149" t="s">
        <v>5</v>
      </c>
      <c r="AF170" s="150" t="s">
        <v>5</v>
      </c>
      <c r="AG170" s="149" t="s">
        <v>5</v>
      </c>
      <c r="AH170" s="150" t="s">
        <v>5</v>
      </c>
      <c r="AI170" s="149" t="s">
        <v>5</v>
      </c>
      <c r="AJ170" s="150" t="s">
        <v>5</v>
      </c>
      <c r="AK170" s="149" t="s">
        <v>5</v>
      </c>
      <c r="AL170" s="150" t="s">
        <v>5</v>
      </c>
      <c r="AM170" s="149" t="s">
        <v>5</v>
      </c>
      <c r="AN170" s="150" t="s">
        <v>5</v>
      </c>
      <c r="AO170" s="149">
        <v>0</v>
      </c>
      <c r="AP170" s="150">
        <v>0</v>
      </c>
      <c r="AQ170" s="149">
        <v>0</v>
      </c>
      <c r="AR170" s="150">
        <v>0</v>
      </c>
      <c r="AS170" s="149">
        <v>1</v>
      </c>
      <c r="AT170" s="150">
        <v>0</v>
      </c>
      <c r="AU170" s="149">
        <v>5</v>
      </c>
      <c r="AV170" s="150">
        <v>0</v>
      </c>
      <c r="AW170" s="149">
        <v>6</v>
      </c>
      <c r="AX170" s="150">
        <v>0</v>
      </c>
      <c r="AY170" s="149">
        <v>6</v>
      </c>
      <c r="AZ170" s="150">
        <v>0.16666666666666666</v>
      </c>
      <c r="BA170" s="149">
        <v>9</v>
      </c>
      <c r="BB170" s="150">
        <v>0.1111111111111111</v>
      </c>
      <c r="BC170" s="149">
        <v>9</v>
      </c>
      <c r="BD170" s="150">
        <v>0.1111111111111111</v>
      </c>
      <c r="BE170" s="149">
        <v>8</v>
      </c>
      <c r="BF170" s="150">
        <v>0.125</v>
      </c>
      <c r="BG170" s="149">
        <v>7</v>
      </c>
      <c r="BH170" s="150">
        <v>0.14285714285714285</v>
      </c>
    </row>
    <row r="171" spans="3:60" ht="45" hidden="1" customHeight="1" thickBot="1">
      <c r="C171" s="184">
        <v>161</v>
      </c>
      <c r="D171" s="147" t="s">
        <v>666</v>
      </c>
      <c r="E171" s="149" t="s">
        <v>5</v>
      </c>
      <c r="F171" s="149" t="s">
        <v>5</v>
      </c>
      <c r="G171" s="149" t="s">
        <v>5</v>
      </c>
      <c r="H171" s="149" t="s">
        <v>5</v>
      </c>
      <c r="I171" s="149" t="s">
        <v>5</v>
      </c>
      <c r="J171" s="149" t="s">
        <v>5</v>
      </c>
      <c r="K171" s="149" t="s">
        <v>5</v>
      </c>
      <c r="L171" s="149" t="s">
        <v>5</v>
      </c>
      <c r="M171" s="149" t="s">
        <v>5</v>
      </c>
      <c r="N171" s="149" t="s">
        <v>5</v>
      </c>
      <c r="O171" s="149" t="s">
        <v>5</v>
      </c>
      <c r="P171" s="149" t="s">
        <v>5</v>
      </c>
      <c r="Q171" s="149" t="s">
        <v>5</v>
      </c>
      <c r="R171" s="149" t="s">
        <v>5</v>
      </c>
      <c r="S171" s="149" t="s">
        <v>5</v>
      </c>
      <c r="T171" s="149" t="s">
        <v>5</v>
      </c>
      <c r="U171" s="149" t="s">
        <v>5</v>
      </c>
      <c r="V171" s="149" t="s">
        <v>5</v>
      </c>
      <c r="W171" s="149" t="s">
        <v>5</v>
      </c>
      <c r="X171" s="149" t="s">
        <v>5</v>
      </c>
      <c r="Y171" s="149" t="s">
        <v>5</v>
      </c>
      <c r="Z171" s="149" t="s">
        <v>5</v>
      </c>
      <c r="AA171" s="149" t="s">
        <v>5</v>
      </c>
      <c r="AB171" s="149" t="s">
        <v>5</v>
      </c>
      <c r="AC171" s="149" t="s">
        <v>5</v>
      </c>
      <c r="AD171" s="149" t="s">
        <v>5</v>
      </c>
      <c r="AE171" s="149" t="s">
        <v>5</v>
      </c>
      <c r="AF171" s="149" t="s">
        <v>5</v>
      </c>
      <c r="AG171" s="149" t="s">
        <v>5</v>
      </c>
      <c r="AH171" s="149" t="s">
        <v>5</v>
      </c>
      <c r="AI171" s="149" t="s">
        <v>5</v>
      </c>
      <c r="AJ171" s="149" t="s">
        <v>5</v>
      </c>
      <c r="AK171" s="149" t="s">
        <v>5</v>
      </c>
      <c r="AL171" s="149" t="s">
        <v>5</v>
      </c>
      <c r="AM171" s="149" t="s">
        <v>5</v>
      </c>
      <c r="AN171" s="149" t="s">
        <v>5</v>
      </c>
      <c r="AO171" s="149" t="s">
        <v>5</v>
      </c>
      <c r="AP171" s="149" t="s">
        <v>5</v>
      </c>
      <c r="AQ171" s="149" t="s">
        <v>5</v>
      </c>
      <c r="AR171" s="149" t="s">
        <v>5</v>
      </c>
      <c r="AS171" s="149" t="s">
        <v>5</v>
      </c>
      <c r="AT171" s="149" t="s">
        <v>5</v>
      </c>
      <c r="AU171" s="149" t="s">
        <v>5</v>
      </c>
      <c r="AV171" s="149" t="s">
        <v>5</v>
      </c>
      <c r="AW171" s="149" t="s">
        <v>5</v>
      </c>
      <c r="AX171" s="149" t="s">
        <v>5</v>
      </c>
      <c r="AY171" s="149" t="s">
        <v>5</v>
      </c>
      <c r="AZ171" s="149" t="s">
        <v>5</v>
      </c>
      <c r="BA171" s="149" t="s">
        <v>5</v>
      </c>
      <c r="BB171" s="149" t="s">
        <v>5</v>
      </c>
      <c r="BC171" s="149">
        <v>2</v>
      </c>
      <c r="BD171" s="149">
        <v>0.5</v>
      </c>
      <c r="BE171" s="149">
        <v>0</v>
      </c>
      <c r="BF171" s="149">
        <v>0</v>
      </c>
      <c r="BG171" s="149">
        <v>0</v>
      </c>
      <c r="BH171" s="150">
        <v>0</v>
      </c>
    </row>
    <row r="172" spans="3:60" ht="45" hidden="1" customHeight="1" thickBot="1">
      <c r="C172" s="184">
        <v>162</v>
      </c>
      <c r="D172" s="147" t="s">
        <v>660</v>
      </c>
      <c r="E172" s="149" t="s">
        <v>5</v>
      </c>
      <c r="F172" s="149" t="s">
        <v>5</v>
      </c>
      <c r="G172" s="149" t="s">
        <v>5</v>
      </c>
      <c r="H172" s="149" t="s">
        <v>5</v>
      </c>
      <c r="I172" s="149" t="s">
        <v>5</v>
      </c>
      <c r="J172" s="149" t="s">
        <v>5</v>
      </c>
      <c r="K172" s="149" t="s">
        <v>5</v>
      </c>
      <c r="L172" s="149" t="s">
        <v>5</v>
      </c>
      <c r="M172" s="149" t="s">
        <v>5</v>
      </c>
      <c r="N172" s="149" t="s">
        <v>5</v>
      </c>
      <c r="O172" s="149" t="s">
        <v>5</v>
      </c>
      <c r="P172" s="149" t="s">
        <v>5</v>
      </c>
      <c r="Q172" s="149" t="s">
        <v>5</v>
      </c>
      <c r="R172" s="149" t="s">
        <v>5</v>
      </c>
      <c r="S172" s="149" t="s">
        <v>5</v>
      </c>
      <c r="T172" s="149" t="s">
        <v>5</v>
      </c>
      <c r="U172" s="149" t="s">
        <v>5</v>
      </c>
      <c r="V172" s="149" t="s">
        <v>5</v>
      </c>
      <c r="W172" s="149" t="s">
        <v>5</v>
      </c>
      <c r="X172" s="149" t="s">
        <v>5</v>
      </c>
      <c r="Y172" s="149" t="s">
        <v>5</v>
      </c>
      <c r="Z172" s="149" t="s">
        <v>5</v>
      </c>
      <c r="AA172" s="149" t="s">
        <v>5</v>
      </c>
      <c r="AB172" s="149" t="s">
        <v>5</v>
      </c>
      <c r="AC172" s="149" t="s">
        <v>5</v>
      </c>
      <c r="AD172" s="149" t="s">
        <v>5</v>
      </c>
      <c r="AE172" s="149" t="s">
        <v>5</v>
      </c>
      <c r="AF172" s="149" t="s">
        <v>5</v>
      </c>
      <c r="AG172" s="149" t="s">
        <v>5</v>
      </c>
      <c r="AH172" s="149" t="s">
        <v>5</v>
      </c>
      <c r="AI172" s="149" t="s">
        <v>5</v>
      </c>
      <c r="AJ172" s="149" t="s">
        <v>5</v>
      </c>
      <c r="AK172" s="149" t="s">
        <v>5</v>
      </c>
      <c r="AL172" s="149" t="s">
        <v>5</v>
      </c>
      <c r="AM172" s="149" t="s">
        <v>5</v>
      </c>
      <c r="AN172" s="149" t="s">
        <v>5</v>
      </c>
      <c r="AO172" s="149" t="s">
        <v>5</v>
      </c>
      <c r="AP172" s="149" t="s">
        <v>5</v>
      </c>
      <c r="AQ172" s="149" t="s">
        <v>5</v>
      </c>
      <c r="AR172" s="149" t="s">
        <v>5</v>
      </c>
      <c r="AS172" s="149" t="s">
        <v>5</v>
      </c>
      <c r="AT172" s="149" t="s">
        <v>5</v>
      </c>
      <c r="AU172" s="149" t="s">
        <v>5</v>
      </c>
      <c r="AV172" s="149" t="s">
        <v>5</v>
      </c>
      <c r="AW172" s="149" t="s">
        <v>5</v>
      </c>
      <c r="AX172" s="149" t="s">
        <v>5</v>
      </c>
      <c r="AY172" s="149" t="s">
        <v>5</v>
      </c>
      <c r="AZ172" s="149" t="s">
        <v>5</v>
      </c>
      <c r="BA172" s="149" t="s">
        <v>5</v>
      </c>
      <c r="BB172" s="149" t="s">
        <v>5</v>
      </c>
      <c r="BC172" s="149">
        <v>2</v>
      </c>
      <c r="BD172" s="149">
        <v>0</v>
      </c>
      <c r="BE172" s="149">
        <v>2</v>
      </c>
      <c r="BF172" s="149">
        <v>0</v>
      </c>
      <c r="BG172" s="149">
        <v>2</v>
      </c>
      <c r="BH172" s="150">
        <v>0</v>
      </c>
    </row>
    <row r="173" spans="3:60" ht="45" hidden="1" customHeight="1" thickBot="1">
      <c r="C173" s="184">
        <v>163</v>
      </c>
      <c r="D173" s="147" t="s">
        <v>687</v>
      </c>
      <c r="E173" s="149" t="s">
        <v>5</v>
      </c>
      <c r="F173" s="149" t="s">
        <v>5</v>
      </c>
      <c r="G173" s="149" t="s">
        <v>5</v>
      </c>
      <c r="H173" s="149" t="s">
        <v>5</v>
      </c>
      <c r="I173" s="149" t="s">
        <v>5</v>
      </c>
      <c r="J173" s="149" t="s">
        <v>5</v>
      </c>
      <c r="K173" s="149" t="s">
        <v>5</v>
      </c>
      <c r="L173" s="149" t="s">
        <v>5</v>
      </c>
      <c r="M173" s="149" t="s">
        <v>5</v>
      </c>
      <c r="N173" s="149" t="s">
        <v>5</v>
      </c>
      <c r="O173" s="149" t="s">
        <v>5</v>
      </c>
      <c r="P173" s="149" t="s">
        <v>5</v>
      </c>
      <c r="Q173" s="149" t="s">
        <v>5</v>
      </c>
      <c r="R173" s="149" t="s">
        <v>5</v>
      </c>
      <c r="S173" s="149" t="s">
        <v>5</v>
      </c>
      <c r="T173" s="149" t="s">
        <v>5</v>
      </c>
      <c r="U173" s="149" t="s">
        <v>5</v>
      </c>
      <c r="V173" s="149" t="s">
        <v>5</v>
      </c>
      <c r="W173" s="149" t="s">
        <v>5</v>
      </c>
      <c r="X173" s="149" t="s">
        <v>5</v>
      </c>
      <c r="Y173" s="149" t="s">
        <v>5</v>
      </c>
      <c r="Z173" s="149" t="s">
        <v>5</v>
      </c>
      <c r="AA173" s="149" t="s">
        <v>5</v>
      </c>
      <c r="AB173" s="149" t="s">
        <v>5</v>
      </c>
      <c r="AC173" s="149" t="s">
        <v>5</v>
      </c>
      <c r="AD173" s="149" t="s">
        <v>5</v>
      </c>
      <c r="AE173" s="149" t="s">
        <v>5</v>
      </c>
      <c r="AF173" s="149" t="s">
        <v>5</v>
      </c>
      <c r="AG173" s="149" t="s">
        <v>5</v>
      </c>
      <c r="AH173" s="149" t="s">
        <v>5</v>
      </c>
      <c r="AI173" s="149" t="s">
        <v>5</v>
      </c>
      <c r="AJ173" s="149" t="s">
        <v>5</v>
      </c>
      <c r="AK173" s="149" t="s">
        <v>5</v>
      </c>
      <c r="AL173" s="149" t="s">
        <v>5</v>
      </c>
      <c r="AM173" s="149" t="s">
        <v>5</v>
      </c>
      <c r="AN173" s="149" t="s">
        <v>5</v>
      </c>
      <c r="AO173" s="149" t="s">
        <v>5</v>
      </c>
      <c r="AP173" s="149" t="s">
        <v>5</v>
      </c>
      <c r="AQ173" s="149" t="s">
        <v>5</v>
      </c>
      <c r="AR173" s="149" t="s">
        <v>5</v>
      </c>
      <c r="AS173" s="149" t="s">
        <v>5</v>
      </c>
      <c r="AT173" s="149" t="s">
        <v>5</v>
      </c>
      <c r="AU173" s="149" t="s">
        <v>5</v>
      </c>
      <c r="AV173" s="149" t="s">
        <v>5</v>
      </c>
      <c r="AW173" s="149" t="s">
        <v>5</v>
      </c>
      <c r="AX173" s="149" t="s">
        <v>5</v>
      </c>
      <c r="AY173" s="149" t="s">
        <v>5</v>
      </c>
      <c r="AZ173" s="149" t="s">
        <v>5</v>
      </c>
      <c r="BA173" s="149" t="s">
        <v>5</v>
      </c>
      <c r="BB173" s="149" t="s">
        <v>5</v>
      </c>
      <c r="BC173" s="149" t="s">
        <v>5</v>
      </c>
      <c r="BD173" s="149" t="s">
        <v>5</v>
      </c>
      <c r="BE173" s="149">
        <v>1</v>
      </c>
      <c r="BF173" s="149">
        <v>0</v>
      </c>
      <c r="BG173" s="149">
        <v>1</v>
      </c>
      <c r="BH173" s="150">
        <v>0</v>
      </c>
    </row>
    <row r="174" spans="3:60" ht="45" hidden="1" customHeight="1" thickBot="1">
      <c r="C174" s="184">
        <v>164</v>
      </c>
      <c r="D174" s="147" t="s">
        <v>86</v>
      </c>
      <c r="E174" s="149" t="s">
        <v>5</v>
      </c>
      <c r="F174" s="150" t="s">
        <v>5</v>
      </c>
      <c r="G174" s="149" t="s">
        <v>5</v>
      </c>
      <c r="H174" s="150" t="s">
        <v>5</v>
      </c>
      <c r="I174" s="149" t="s">
        <v>5</v>
      </c>
      <c r="J174" s="150" t="s">
        <v>5</v>
      </c>
      <c r="K174" s="149" t="s">
        <v>5</v>
      </c>
      <c r="L174" s="150" t="s">
        <v>5</v>
      </c>
      <c r="M174" s="149" t="s">
        <v>5</v>
      </c>
      <c r="N174" s="150" t="s">
        <v>5</v>
      </c>
      <c r="O174" s="149" t="s">
        <v>5</v>
      </c>
      <c r="P174" s="150" t="s">
        <v>5</v>
      </c>
      <c r="Q174" s="149" t="s">
        <v>5</v>
      </c>
      <c r="R174" s="150" t="s">
        <v>5</v>
      </c>
      <c r="S174" s="149" t="s">
        <v>5</v>
      </c>
      <c r="T174" s="150" t="s">
        <v>5</v>
      </c>
      <c r="U174" s="149" t="s">
        <v>5</v>
      </c>
      <c r="V174" s="150" t="s">
        <v>5</v>
      </c>
      <c r="W174" s="149" t="s">
        <v>5</v>
      </c>
      <c r="X174" s="150" t="s">
        <v>5</v>
      </c>
      <c r="Y174" s="149" t="s">
        <v>5</v>
      </c>
      <c r="Z174" s="150" t="s">
        <v>5</v>
      </c>
      <c r="AA174" s="149" t="s">
        <v>5</v>
      </c>
      <c r="AB174" s="150" t="s">
        <v>5</v>
      </c>
      <c r="AC174" s="149" t="s">
        <v>5</v>
      </c>
      <c r="AD174" s="150" t="s">
        <v>5</v>
      </c>
      <c r="AE174" s="149">
        <v>0</v>
      </c>
      <c r="AF174" s="150">
        <v>0</v>
      </c>
      <c r="AG174" s="149">
        <v>1</v>
      </c>
      <c r="AH174" s="150">
        <v>0</v>
      </c>
      <c r="AI174" s="149">
        <v>15</v>
      </c>
      <c r="AJ174" s="150">
        <v>0.66666666666666663</v>
      </c>
      <c r="AK174" s="149">
        <v>17</v>
      </c>
      <c r="AL174" s="150">
        <v>0.70588235294117652</v>
      </c>
      <c r="AM174" s="149">
        <v>18</v>
      </c>
      <c r="AN174" s="150">
        <v>0.77777777777777779</v>
      </c>
      <c r="AO174" s="149">
        <v>21</v>
      </c>
      <c r="AP174" s="150">
        <v>0.80952380952380953</v>
      </c>
      <c r="AQ174" s="149">
        <v>16</v>
      </c>
      <c r="AR174" s="150">
        <v>0.875</v>
      </c>
      <c r="AS174" s="149">
        <v>13</v>
      </c>
      <c r="AT174" s="150">
        <v>0.69230769230769229</v>
      </c>
      <c r="AU174" s="149">
        <v>9</v>
      </c>
      <c r="AV174" s="150">
        <v>0.67</v>
      </c>
      <c r="AW174" s="149">
        <v>7</v>
      </c>
      <c r="AX174" s="150">
        <v>0.8571428571428571</v>
      </c>
      <c r="AY174" s="149">
        <v>6</v>
      </c>
      <c r="AZ174" s="150">
        <v>1</v>
      </c>
      <c r="BA174" s="149">
        <v>7</v>
      </c>
      <c r="BB174" s="150">
        <v>1</v>
      </c>
      <c r="BC174" s="149">
        <v>6</v>
      </c>
      <c r="BD174" s="150">
        <v>1</v>
      </c>
      <c r="BE174" s="149" t="s">
        <v>5</v>
      </c>
      <c r="BF174" s="150" t="s">
        <v>5</v>
      </c>
      <c r="BG174" s="149" t="s">
        <v>740</v>
      </c>
      <c r="BH174" s="150">
        <v>0</v>
      </c>
    </row>
    <row r="175" spans="3:60" ht="45" hidden="1" customHeight="1" thickBot="1">
      <c r="C175" s="184">
        <v>165</v>
      </c>
      <c r="D175" s="147" t="s">
        <v>719</v>
      </c>
      <c r="E175" s="150" t="s">
        <v>5</v>
      </c>
      <c r="F175" s="150" t="s">
        <v>5</v>
      </c>
      <c r="G175" s="150" t="s">
        <v>5</v>
      </c>
      <c r="H175" s="150" t="s">
        <v>5</v>
      </c>
      <c r="I175" s="150" t="s">
        <v>5</v>
      </c>
      <c r="J175" s="150" t="s">
        <v>5</v>
      </c>
      <c r="K175" s="150" t="s">
        <v>5</v>
      </c>
      <c r="L175" s="150" t="s">
        <v>5</v>
      </c>
      <c r="M175" s="150" t="s">
        <v>5</v>
      </c>
      <c r="N175" s="150" t="s">
        <v>5</v>
      </c>
      <c r="O175" s="150" t="s">
        <v>5</v>
      </c>
      <c r="P175" s="150" t="s">
        <v>5</v>
      </c>
      <c r="Q175" s="150" t="s">
        <v>5</v>
      </c>
      <c r="R175" s="150" t="s">
        <v>5</v>
      </c>
      <c r="S175" s="150" t="s">
        <v>5</v>
      </c>
      <c r="T175" s="150" t="s">
        <v>5</v>
      </c>
      <c r="U175" s="150" t="s">
        <v>5</v>
      </c>
      <c r="V175" s="150" t="s">
        <v>5</v>
      </c>
      <c r="W175" s="150" t="s">
        <v>5</v>
      </c>
      <c r="X175" s="150" t="s">
        <v>5</v>
      </c>
      <c r="Y175" s="150" t="s">
        <v>5</v>
      </c>
      <c r="Z175" s="150" t="s">
        <v>5</v>
      </c>
      <c r="AA175" s="150" t="s">
        <v>5</v>
      </c>
      <c r="AB175" s="150" t="s">
        <v>5</v>
      </c>
      <c r="AC175" s="150" t="s">
        <v>5</v>
      </c>
      <c r="AD175" s="150" t="s">
        <v>5</v>
      </c>
      <c r="AE175" s="150" t="s">
        <v>5</v>
      </c>
      <c r="AF175" s="150" t="s">
        <v>5</v>
      </c>
      <c r="AG175" s="150" t="s">
        <v>5</v>
      </c>
      <c r="AH175" s="150" t="s">
        <v>5</v>
      </c>
      <c r="AI175" s="150" t="s">
        <v>5</v>
      </c>
      <c r="AJ175" s="150" t="s">
        <v>5</v>
      </c>
      <c r="AK175" s="150" t="s">
        <v>5</v>
      </c>
      <c r="AL175" s="150" t="s">
        <v>5</v>
      </c>
      <c r="AM175" s="150" t="s">
        <v>5</v>
      </c>
      <c r="AN175" s="150" t="s">
        <v>5</v>
      </c>
      <c r="AO175" s="150" t="s">
        <v>5</v>
      </c>
      <c r="AP175" s="150" t="s">
        <v>5</v>
      </c>
      <c r="AQ175" s="150" t="s">
        <v>5</v>
      </c>
      <c r="AR175" s="150" t="s">
        <v>5</v>
      </c>
      <c r="AS175" s="150" t="s">
        <v>5</v>
      </c>
      <c r="AT175" s="150" t="s">
        <v>5</v>
      </c>
      <c r="AU175" s="150" t="s">
        <v>5</v>
      </c>
      <c r="AV175" s="150" t="s">
        <v>5</v>
      </c>
      <c r="AW175" s="150" t="s">
        <v>5</v>
      </c>
      <c r="AX175" s="150" t="s">
        <v>5</v>
      </c>
      <c r="AY175" s="150" t="s">
        <v>5</v>
      </c>
      <c r="AZ175" s="150" t="s">
        <v>5</v>
      </c>
      <c r="BA175" s="150" t="s">
        <v>5</v>
      </c>
      <c r="BB175" s="150" t="s">
        <v>5</v>
      </c>
      <c r="BC175" s="150" t="s">
        <v>5</v>
      </c>
      <c r="BD175" s="150" t="s">
        <v>5</v>
      </c>
      <c r="BE175" s="150" t="s">
        <v>5</v>
      </c>
      <c r="BF175" s="150" t="s">
        <v>5</v>
      </c>
      <c r="BG175" s="275">
        <v>4</v>
      </c>
      <c r="BH175" s="274">
        <v>0</v>
      </c>
    </row>
    <row r="176" spans="3:60" ht="45" hidden="1" customHeight="1" thickBot="1">
      <c r="C176" s="184">
        <v>166</v>
      </c>
      <c r="D176" s="147" t="s">
        <v>189</v>
      </c>
      <c r="E176" s="149">
        <v>44</v>
      </c>
      <c r="F176" s="150">
        <v>0.55000000000000004</v>
      </c>
      <c r="G176" s="149">
        <v>46</v>
      </c>
      <c r="H176" s="150">
        <v>0.56999999999999995</v>
      </c>
      <c r="I176" s="149">
        <v>44</v>
      </c>
      <c r="J176" s="150">
        <v>0.55000000000000004</v>
      </c>
      <c r="K176" s="149">
        <v>41</v>
      </c>
      <c r="L176" s="150">
        <v>0.54</v>
      </c>
      <c r="M176" s="149">
        <v>38</v>
      </c>
      <c r="N176" s="150">
        <v>0.55263157894736847</v>
      </c>
      <c r="O176" s="149">
        <v>31</v>
      </c>
      <c r="P176" s="150">
        <v>0.57999999999999996</v>
      </c>
      <c r="Q176" s="149">
        <v>32</v>
      </c>
      <c r="R176" s="150">
        <v>0.5</v>
      </c>
      <c r="S176" s="149">
        <v>32</v>
      </c>
      <c r="T176" s="150">
        <v>0.44</v>
      </c>
      <c r="U176" s="149">
        <v>32</v>
      </c>
      <c r="V176" s="150">
        <v>0.44</v>
      </c>
      <c r="W176" s="149">
        <v>33</v>
      </c>
      <c r="X176" s="150">
        <v>0.39393939393939392</v>
      </c>
      <c r="Y176" s="149">
        <v>34</v>
      </c>
      <c r="Z176" s="150">
        <v>0.41176470588235292</v>
      </c>
      <c r="AA176" s="149">
        <v>32</v>
      </c>
      <c r="AB176" s="150">
        <v>0.5</v>
      </c>
      <c r="AC176" s="149">
        <v>32</v>
      </c>
      <c r="AD176" s="150">
        <v>0.46875</v>
      </c>
      <c r="AE176" s="149">
        <v>33</v>
      </c>
      <c r="AF176" s="150">
        <v>0.42424242424242425</v>
      </c>
      <c r="AG176" s="149">
        <v>33</v>
      </c>
      <c r="AH176" s="150">
        <v>0.39393939393939392</v>
      </c>
      <c r="AI176" s="149">
        <v>29</v>
      </c>
      <c r="AJ176" s="150">
        <v>0.37931034482758619</v>
      </c>
      <c r="AK176" s="149">
        <v>33</v>
      </c>
      <c r="AL176" s="150">
        <v>0.45454545454545453</v>
      </c>
      <c r="AM176" s="149">
        <v>30</v>
      </c>
      <c r="AN176" s="150">
        <v>0.46666666666666667</v>
      </c>
      <c r="AO176" s="149">
        <v>20</v>
      </c>
      <c r="AP176" s="150">
        <v>0.3</v>
      </c>
      <c r="AQ176" s="149">
        <v>19</v>
      </c>
      <c r="AR176" s="150">
        <v>0.31578947368421051</v>
      </c>
      <c r="AS176" s="149">
        <v>15</v>
      </c>
      <c r="AT176" s="150">
        <v>0.26666666666666666</v>
      </c>
      <c r="AU176" s="149">
        <v>12</v>
      </c>
      <c r="AV176" s="150">
        <v>0.25</v>
      </c>
      <c r="AW176" s="149">
        <v>12</v>
      </c>
      <c r="AX176" s="150">
        <v>0.33333333333333331</v>
      </c>
      <c r="AY176" s="149">
        <v>13</v>
      </c>
      <c r="AZ176" s="150">
        <v>0.23076923076923078</v>
      </c>
      <c r="BA176" s="149" t="s">
        <v>5</v>
      </c>
      <c r="BB176" s="150" t="s">
        <v>5</v>
      </c>
      <c r="BC176" s="149" t="s">
        <v>5</v>
      </c>
      <c r="BD176" s="150" t="s">
        <v>5</v>
      </c>
      <c r="BE176" s="149" t="s">
        <v>5</v>
      </c>
      <c r="BF176" s="150" t="s">
        <v>5</v>
      </c>
      <c r="BG176" s="150" t="s">
        <v>5</v>
      </c>
      <c r="BH176" s="150" t="s">
        <v>5</v>
      </c>
    </row>
    <row r="177" spans="3:60" ht="45" hidden="1" customHeight="1" thickBot="1">
      <c r="C177" s="184">
        <v>167</v>
      </c>
      <c r="D177" s="147" t="s">
        <v>196</v>
      </c>
      <c r="E177" s="149" t="s">
        <v>5</v>
      </c>
      <c r="F177" s="150" t="s">
        <v>5</v>
      </c>
      <c r="G177" s="149" t="s">
        <v>5</v>
      </c>
      <c r="H177" s="150" t="s">
        <v>5</v>
      </c>
      <c r="I177" s="149" t="s">
        <v>5</v>
      </c>
      <c r="J177" s="150" t="s">
        <v>5</v>
      </c>
      <c r="K177" s="149" t="s">
        <v>5</v>
      </c>
      <c r="L177" s="150" t="s">
        <v>5</v>
      </c>
      <c r="M177" s="149" t="s">
        <v>5</v>
      </c>
      <c r="N177" s="150" t="s">
        <v>5</v>
      </c>
      <c r="O177" s="149" t="s">
        <v>5</v>
      </c>
      <c r="P177" s="150" t="s">
        <v>5</v>
      </c>
      <c r="Q177" s="149">
        <v>2</v>
      </c>
      <c r="R177" s="150">
        <v>0.5</v>
      </c>
      <c r="S177" s="149">
        <v>0</v>
      </c>
      <c r="T177" s="150">
        <v>0</v>
      </c>
      <c r="U177" s="149">
        <v>19</v>
      </c>
      <c r="V177" s="150">
        <v>0.47</v>
      </c>
      <c r="W177" s="149">
        <v>0</v>
      </c>
      <c r="X177" s="150">
        <v>0</v>
      </c>
      <c r="Y177" s="149">
        <v>0</v>
      </c>
      <c r="Z177" s="150">
        <v>0</v>
      </c>
      <c r="AA177" s="149">
        <v>0</v>
      </c>
      <c r="AB177" s="150">
        <v>0</v>
      </c>
      <c r="AC177" s="149">
        <v>0</v>
      </c>
      <c r="AD177" s="150">
        <v>0</v>
      </c>
      <c r="AE177" s="149">
        <v>0</v>
      </c>
      <c r="AF177" s="150">
        <v>0</v>
      </c>
      <c r="AG177" s="149">
        <v>0</v>
      </c>
      <c r="AH177" s="150">
        <v>0</v>
      </c>
      <c r="AI177" s="149">
        <v>0</v>
      </c>
      <c r="AJ177" s="150">
        <v>0</v>
      </c>
      <c r="AK177" s="149">
        <v>0</v>
      </c>
      <c r="AL177" s="150">
        <v>0</v>
      </c>
      <c r="AM177" s="149" t="s">
        <v>5</v>
      </c>
      <c r="AN177" s="150" t="s">
        <v>5</v>
      </c>
      <c r="AO177" s="149" t="s">
        <v>5</v>
      </c>
      <c r="AP177" s="150" t="s">
        <v>5</v>
      </c>
      <c r="AQ177" s="149" t="s">
        <v>5</v>
      </c>
      <c r="AR177" s="150" t="s">
        <v>5</v>
      </c>
      <c r="AS177" s="149" t="s">
        <v>5</v>
      </c>
      <c r="AT177" s="150" t="s">
        <v>5</v>
      </c>
      <c r="AU177" s="149" t="s">
        <v>5</v>
      </c>
      <c r="AV177" s="150" t="s">
        <v>5</v>
      </c>
      <c r="AW177" s="149" t="s">
        <v>5</v>
      </c>
      <c r="AX177" s="150" t="s">
        <v>5</v>
      </c>
      <c r="AY177" s="149" t="s">
        <v>5</v>
      </c>
      <c r="AZ177" s="150" t="s">
        <v>5</v>
      </c>
      <c r="BA177" s="149" t="s">
        <v>5</v>
      </c>
      <c r="BB177" s="150" t="s">
        <v>5</v>
      </c>
      <c r="BC177" s="149" t="s">
        <v>5</v>
      </c>
      <c r="BD177" s="150" t="s">
        <v>5</v>
      </c>
      <c r="BE177" s="149" t="s">
        <v>5</v>
      </c>
      <c r="BF177" s="150" t="s">
        <v>5</v>
      </c>
      <c r="BG177" s="150" t="s">
        <v>5</v>
      </c>
      <c r="BH177" s="150" t="s">
        <v>5</v>
      </c>
    </row>
    <row r="178" spans="3:60" ht="45" hidden="1" customHeight="1" thickBot="1">
      <c r="C178" s="184">
        <v>168</v>
      </c>
      <c r="D178" s="147" t="s">
        <v>202</v>
      </c>
      <c r="E178" s="149">
        <v>7</v>
      </c>
      <c r="F178" s="150">
        <v>0.71</v>
      </c>
      <c r="G178" s="149">
        <v>7</v>
      </c>
      <c r="H178" s="150">
        <v>0.71</v>
      </c>
      <c r="I178" s="149">
        <v>7</v>
      </c>
      <c r="J178" s="150">
        <v>0.71</v>
      </c>
      <c r="K178" s="149">
        <v>7</v>
      </c>
      <c r="L178" s="150">
        <v>0.71</v>
      </c>
      <c r="M178" s="149">
        <v>7</v>
      </c>
      <c r="N178" s="150">
        <v>0.7142857142857143</v>
      </c>
      <c r="O178" s="149">
        <v>6</v>
      </c>
      <c r="P178" s="150">
        <v>0.67</v>
      </c>
      <c r="Q178" s="149">
        <v>6</v>
      </c>
      <c r="R178" s="150">
        <v>0.67</v>
      </c>
      <c r="S178" s="149">
        <v>6</v>
      </c>
      <c r="T178" s="150">
        <v>0.67</v>
      </c>
      <c r="U178" s="149">
        <v>6</v>
      </c>
      <c r="V178" s="150">
        <v>0.67</v>
      </c>
      <c r="W178" s="149">
        <v>6</v>
      </c>
      <c r="X178" s="150">
        <v>0.66666666666666663</v>
      </c>
      <c r="Y178" s="149">
        <v>6</v>
      </c>
      <c r="Z178" s="150">
        <v>0.66666666666666663</v>
      </c>
      <c r="AA178" s="149" t="s">
        <v>5</v>
      </c>
      <c r="AB178" s="150" t="s">
        <v>5</v>
      </c>
      <c r="AC178" s="149" t="s">
        <v>5</v>
      </c>
      <c r="AD178" s="150" t="s">
        <v>5</v>
      </c>
      <c r="AE178" s="149" t="s">
        <v>5</v>
      </c>
      <c r="AF178" s="150" t="s">
        <v>5</v>
      </c>
      <c r="AG178" s="149" t="s">
        <v>5</v>
      </c>
      <c r="AH178" s="150" t="s">
        <v>5</v>
      </c>
      <c r="AI178" s="149" t="s">
        <v>5</v>
      </c>
      <c r="AJ178" s="150" t="s">
        <v>5</v>
      </c>
      <c r="AK178" s="149" t="s">
        <v>5</v>
      </c>
      <c r="AL178" s="150" t="s">
        <v>5</v>
      </c>
      <c r="AM178" s="149" t="s">
        <v>5</v>
      </c>
      <c r="AN178" s="150" t="s">
        <v>5</v>
      </c>
      <c r="AO178" s="149" t="s">
        <v>5</v>
      </c>
      <c r="AP178" s="150" t="s">
        <v>5</v>
      </c>
      <c r="AQ178" s="149" t="s">
        <v>5</v>
      </c>
      <c r="AR178" s="150" t="s">
        <v>5</v>
      </c>
      <c r="AS178" s="149" t="s">
        <v>5</v>
      </c>
      <c r="AT178" s="150" t="s">
        <v>5</v>
      </c>
      <c r="AU178" s="149" t="s">
        <v>5</v>
      </c>
      <c r="AV178" s="150" t="s">
        <v>5</v>
      </c>
      <c r="AW178" s="149" t="s">
        <v>5</v>
      </c>
      <c r="AX178" s="150" t="s">
        <v>5</v>
      </c>
      <c r="AY178" s="149" t="s">
        <v>5</v>
      </c>
      <c r="AZ178" s="150" t="s">
        <v>5</v>
      </c>
      <c r="BA178" s="149" t="s">
        <v>5</v>
      </c>
      <c r="BB178" s="150" t="s">
        <v>5</v>
      </c>
      <c r="BC178" s="149" t="s">
        <v>5</v>
      </c>
      <c r="BD178" s="150" t="s">
        <v>5</v>
      </c>
      <c r="BE178" s="149" t="s">
        <v>5</v>
      </c>
      <c r="BF178" s="150" t="s">
        <v>5</v>
      </c>
      <c r="BG178" s="150" t="s">
        <v>5</v>
      </c>
      <c r="BH178" s="150" t="s">
        <v>5</v>
      </c>
    </row>
    <row r="179" spans="3:60" ht="45" hidden="1" customHeight="1" thickBot="1">
      <c r="C179" s="184">
        <v>169</v>
      </c>
      <c r="D179" s="147" t="s">
        <v>203</v>
      </c>
      <c r="E179" s="149">
        <v>27</v>
      </c>
      <c r="F179" s="150">
        <v>0.56000000000000005</v>
      </c>
      <c r="G179" s="149">
        <v>37</v>
      </c>
      <c r="H179" s="150">
        <v>0.56999999999999995</v>
      </c>
      <c r="I179" s="149">
        <v>36</v>
      </c>
      <c r="J179" s="150">
        <v>0.56000000000000005</v>
      </c>
      <c r="K179" s="149">
        <v>28</v>
      </c>
      <c r="L179" s="150">
        <v>0.54</v>
      </c>
      <c r="M179" s="149">
        <v>23</v>
      </c>
      <c r="N179" s="150">
        <v>0.56521739130434778</v>
      </c>
      <c r="O179" s="149">
        <v>20</v>
      </c>
      <c r="P179" s="150">
        <v>0.55000000000000004</v>
      </c>
      <c r="Q179" s="149">
        <v>20</v>
      </c>
      <c r="R179" s="150">
        <v>0.55000000000000004</v>
      </c>
      <c r="S179" s="149">
        <v>21</v>
      </c>
      <c r="T179" s="150">
        <v>0.52</v>
      </c>
      <c r="U179" s="149">
        <v>9</v>
      </c>
      <c r="V179" s="150">
        <v>0.56000000000000005</v>
      </c>
      <c r="W179" s="149">
        <v>6</v>
      </c>
      <c r="X179" s="150">
        <v>0.5</v>
      </c>
      <c r="Y179" s="149">
        <v>6</v>
      </c>
      <c r="Z179" s="150">
        <v>0.66666666666666663</v>
      </c>
      <c r="AA179" s="149" t="s">
        <v>5</v>
      </c>
      <c r="AB179" s="150" t="s">
        <v>5</v>
      </c>
      <c r="AC179" s="149" t="s">
        <v>5</v>
      </c>
      <c r="AD179" s="150" t="s">
        <v>5</v>
      </c>
      <c r="AE179" s="149" t="s">
        <v>5</v>
      </c>
      <c r="AF179" s="150" t="s">
        <v>5</v>
      </c>
      <c r="AG179" s="149" t="s">
        <v>5</v>
      </c>
      <c r="AH179" s="150" t="s">
        <v>5</v>
      </c>
      <c r="AI179" s="149" t="s">
        <v>5</v>
      </c>
      <c r="AJ179" s="150" t="s">
        <v>5</v>
      </c>
      <c r="AK179" s="149" t="s">
        <v>5</v>
      </c>
      <c r="AL179" s="150" t="s">
        <v>5</v>
      </c>
      <c r="AM179" s="149" t="s">
        <v>5</v>
      </c>
      <c r="AN179" s="150" t="s">
        <v>5</v>
      </c>
      <c r="AO179" s="149" t="s">
        <v>5</v>
      </c>
      <c r="AP179" s="150" t="s">
        <v>5</v>
      </c>
      <c r="AQ179" s="149" t="s">
        <v>5</v>
      </c>
      <c r="AR179" s="150" t="s">
        <v>5</v>
      </c>
      <c r="AS179" s="149" t="s">
        <v>5</v>
      </c>
      <c r="AT179" s="150" t="s">
        <v>5</v>
      </c>
      <c r="AU179" s="149" t="s">
        <v>5</v>
      </c>
      <c r="AV179" s="150" t="s">
        <v>5</v>
      </c>
      <c r="AW179" s="149" t="s">
        <v>5</v>
      </c>
      <c r="AX179" s="150" t="s">
        <v>5</v>
      </c>
      <c r="AY179" s="149" t="s">
        <v>5</v>
      </c>
      <c r="AZ179" s="150" t="s">
        <v>5</v>
      </c>
      <c r="BA179" s="149" t="s">
        <v>5</v>
      </c>
      <c r="BB179" s="150" t="s">
        <v>5</v>
      </c>
      <c r="BC179" s="149" t="s">
        <v>5</v>
      </c>
      <c r="BD179" s="150" t="s">
        <v>5</v>
      </c>
      <c r="BE179" s="149" t="s">
        <v>5</v>
      </c>
      <c r="BF179" s="150" t="s">
        <v>5</v>
      </c>
      <c r="BG179" s="150" t="s">
        <v>5</v>
      </c>
      <c r="BH179" s="150" t="s">
        <v>5</v>
      </c>
    </row>
    <row r="180" spans="3:60" ht="45" hidden="1" customHeight="1" thickBot="1">
      <c r="C180" s="184">
        <v>170</v>
      </c>
      <c r="D180" s="147" t="s">
        <v>204</v>
      </c>
      <c r="E180" s="149">
        <v>21</v>
      </c>
      <c r="F180" s="150">
        <v>0.52</v>
      </c>
      <c r="G180" s="149">
        <v>18</v>
      </c>
      <c r="H180" s="150">
        <v>0.5</v>
      </c>
      <c r="I180" s="149">
        <v>19</v>
      </c>
      <c r="J180" s="150">
        <v>0.53</v>
      </c>
      <c r="K180" s="149">
        <v>18</v>
      </c>
      <c r="L180" s="150">
        <v>0.5</v>
      </c>
      <c r="M180" s="149">
        <v>18</v>
      </c>
      <c r="N180" s="150">
        <v>0.5</v>
      </c>
      <c r="O180" s="149">
        <v>19</v>
      </c>
      <c r="P180" s="150">
        <v>0.53</v>
      </c>
      <c r="Q180" s="149">
        <v>20</v>
      </c>
      <c r="R180" s="150">
        <v>0.55000000000000004</v>
      </c>
      <c r="S180" s="149">
        <v>20</v>
      </c>
      <c r="T180" s="150">
        <v>0.6</v>
      </c>
      <c r="U180" s="149">
        <v>17</v>
      </c>
      <c r="V180" s="150">
        <v>0.53</v>
      </c>
      <c r="W180" s="149">
        <v>18</v>
      </c>
      <c r="X180" s="150">
        <v>0.55555555555555558</v>
      </c>
      <c r="Y180" s="149">
        <v>16</v>
      </c>
      <c r="Z180" s="150">
        <v>0.5</v>
      </c>
      <c r="AA180" s="149">
        <v>11</v>
      </c>
      <c r="AB180" s="150">
        <v>0.45454545454545453</v>
      </c>
      <c r="AC180" s="149" t="s">
        <v>5</v>
      </c>
      <c r="AD180" s="150" t="s">
        <v>5</v>
      </c>
      <c r="AE180" s="149" t="s">
        <v>5</v>
      </c>
      <c r="AF180" s="150" t="s">
        <v>5</v>
      </c>
      <c r="AG180" s="149" t="s">
        <v>5</v>
      </c>
      <c r="AH180" s="150" t="s">
        <v>5</v>
      </c>
      <c r="AI180" s="149" t="s">
        <v>5</v>
      </c>
      <c r="AJ180" s="150" t="s">
        <v>5</v>
      </c>
      <c r="AK180" s="149" t="s">
        <v>5</v>
      </c>
      <c r="AL180" s="150" t="s">
        <v>5</v>
      </c>
      <c r="AM180" s="149" t="s">
        <v>5</v>
      </c>
      <c r="AN180" s="150" t="s">
        <v>5</v>
      </c>
      <c r="AO180" s="149" t="s">
        <v>5</v>
      </c>
      <c r="AP180" s="150" t="s">
        <v>5</v>
      </c>
      <c r="AQ180" s="149" t="s">
        <v>5</v>
      </c>
      <c r="AR180" s="150" t="s">
        <v>5</v>
      </c>
      <c r="AS180" s="149" t="s">
        <v>5</v>
      </c>
      <c r="AT180" s="150" t="s">
        <v>5</v>
      </c>
      <c r="AU180" s="149" t="s">
        <v>5</v>
      </c>
      <c r="AV180" s="150" t="s">
        <v>5</v>
      </c>
      <c r="AW180" s="149" t="s">
        <v>5</v>
      </c>
      <c r="AX180" s="150" t="s">
        <v>5</v>
      </c>
      <c r="AY180" s="149" t="s">
        <v>5</v>
      </c>
      <c r="AZ180" s="150" t="s">
        <v>5</v>
      </c>
      <c r="BA180" s="149" t="s">
        <v>5</v>
      </c>
      <c r="BB180" s="150" t="s">
        <v>5</v>
      </c>
      <c r="BC180" s="149" t="s">
        <v>5</v>
      </c>
      <c r="BD180" s="150" t="s">
        <v>5</v>
      </c>
      <c r="BE180" s="149" t="s">
        <v>5</v>
      </c>
      <c r="BF180" s="150" t="s">
        <v>5</v>
      </c>
      <c r="BG180" s="150" t="s">
        <v>5</v>
      </c>
      <c r="BH180" s="150" t="s">
        <v>5</v>
      </c>
    </row>
    <row r="181" spans="3:60" ht="45" hidden="1" customHeight="1" thickBot="1">
      <c r="C181" s="184">
        <v>171</v>
      </c>
      <c r="D181" s="147" t="s">
        <v>199</v>
      </c>
      <c r="E181" s="149">
        <v>11</v>
      </c>
      <c r="F181" s="150">
        <v>0.73</v>
      </c>
      <c r="G181" s="149">
        <v>7</v>
      </c>
      <c r="H181" s="150">
        <v>0.56999999999999995</v>
      </c>
      <c r="I181" s="149">
        <v>7</v>
      </c>
      <c r="J181" s="150">
        <v>0.56999999999999995</v>
      </c>
      <c r="K181" s="149">
        <v>7</v>
      </c>
      <c r="L181" s="150">
        <v>0.56999999999999995</v>
      </c>
      <c r="M181" s="149">
        <v>7</v>
      </c>
      <c r="N181" s="150">
        <v>0.5714285714285714</v>
      </c>
      <c r="O181" s="149">
        <v>7</v>
      </c>
      <c r="P181" s="150">
        <v>0.56999999999999995</v>
      </c>
      <c r="Q181" s="149">
        <v>12</v>
      </c>
      <c r="R181" s="150">
        <v>0.75</v>
      </c>
      <c r="S181" s="149">
        <v>12</v>
      </c>
      <c r="T181" s="150">
        <v>0.75</v>
      </c>
      <c r="U181" s="149">
        <v>12</v>
      </c>
      <c r="V181" s="150">
        <v>0.75</v>
      </c>
      <c r="W181" s="149">
        <v>7</v>
      </c>
      <c r="X181" s="150">
        <v>0.5714285714285714</v>
      </c>
      <c r="Y181" s="149">
        <v>7</v>
      </c>
      <c r="Z181" s="150">
        <v>0.5714285714285714</v>
      </c>
      <c r="AA181" s="149">
        <v>7</v>
      </c>
      <c r="AB181" s="150">
        <v>0.5714285714285714</v>
      </c>
      <c r="AC181" s="149" t="s">
        <v>5</v>
      </c>
      <c r="AD181" s="150" t="s">
        <v>5</v>
      </c>
      <c r="AE181" s="149" t="s">
        <v>5</v>
      </c>
      <c r="AF181" s="150" t="s">
        <v>5</v>
      </c>
      <c r="AG181" s="149" t="s">
        <v>5</v>
      </c>
      <c r="AH181" s="150" t="s">
        <v>5</v>
      </c>
      <c r="AI181" s="149" t="s">
        <v>5</v>
      </c>
      <c r="AJ181" s="150" t="s">
        <v>5</v>
      </c>
      <c r="AK181" s="149" t="s">
        <v>5</v>
      </c>
      <c r="AL181" s="150" t="s">
        <v>5</v>
      </c>
      <c r="AM181" s="149" t="s">
        <v>5</v>
      </c>
      <c r="AN181" s="150" t="s">
        <v>5</v>
      </c>
      <c r="AO181" s="149" t="s">
        <v>5</v>
      </c>
      <c r="AP181" s="150" t="s">
        <v>5</v>
      </c>
      <c r="AQ181" s="149" t="s">
        <v>5</v>
      </c>
      <c r="AR181" s="150" t="s">
        <v>5</v>
      </c>
      <c r="AS181" s="149" t="s">
        <v>5</v>
      </c>
      <c r="AT181" s="150" t="s">
        <v>5</v>
      </c>
      <c r="AU181" s="149" t="s">
        <v>5</v>
      </c>
      <c r="AV181" s="150" t="s">
        <v>5</v>
      </c>
      <c r="AW181" s="149" t="s">
        <v>5</v>
      </c>
      <c r="AX181" s="150" t="s">
        <v>5</v>
      </c>
      <c r="AY181" s="149" t="s">
        <v>5</v>
      </c>
      <c r="AZ181" s="150" t="s">
        <v>5</v>
      </c>
      <c r="BA181" s="149" t="s">
        <v>5</v>
      </c>
      <c r="BB181" s="150" t="s">
        <v>5</v>
      </c>
      <c r="BC181" s="149" t="s">
        <v>5</v>
      </c>
      <c r="BD181" s="150" t="s">
        <v>5</v>
      </c>
      <c r="BE181" s="149" t="s">
        <v>5</v>
      </c>
      <c r="BF181" s="150" t="s">
        <v>5</v>
      </c>
      <c r="BG181" s="150" t="s">
        <v>5</v>
      </c>
      <c r="BH181" s="150" t="s">
        <v>5</v>
      </c>
    </row>
    <row r="182" spans="3:60" ht="45" hidden="1" customHeight="1" thickBot="1">
      <c r="C182" s="184">
        <v>172</v>
      </c>
      <c r="D182" s="147" t="s">
        <v>200</v>
      </c>
      <c r="E182" s="149">
        <v>11</v>
      </c>
      <c r="F182" s="150">
        <v>0.45</v>
      </c>
      <c r="G182" s="149">
        <v>11</v>
      </c>
      <c r="H182" s="150">
        <v>0.45</v>
      </c>
      <c r="I182" s="149">
        <v>10</v>
      </c>
      <c r="J182" s="150">
        <v>0.4</v>
      </c>
      <c r="K182" s="149">
        <v>9</v>
      </c>
      <c r="L182" s="150">
        <v>0.33</v>
      </c>
      <c r="M182" s="149">
        <v>10</v>
      </c>
      <c r="N182" s="150">
        <v>0.4</v>
      </c>
      <c r="O182" s="149">
        <v>10</v>
      </c>
      <c r="P182" s="150">
        <v>0.4</v>
      </c>
      <c r="Q182" s="149">
        <v>10</v>
      </c>
      <c r="R182" s="150">
        <v>0.4</v>
      </c>
      <c r="S182" s="149">
        <v>10</v>
      </c>
      <c r="T182" s="150">
        <v>0.4</v>
      </c>
      <c r="U182" s="149">
        <v>10</v>
      </c>
      <c r="V182" s="150">
        <v>0.4</v>
      </c>
      <c r="W182" s="149">
        <v>8</v>
      </c>
      <c r="X182" s="150">
        <v>0.5</v>
      </c>
      <c r="Y182" s="149">
        <v>10</v>
      </c>
      <c r="Z182" s="150">
        <v>0.4</v>
      </c>
      <c r="AA182" s="149" t="s">
        <v>5</v>
      </c>
      <c r="AB182" s="150" t="s">
        <v>5</v>
      </c>
      <c r="AC182" s="149" t="s">
        <v>5</v>
      </c>
      <c r="AD182" s="150" t="s">
        <v>5</v>
      </c>
      <c r="AE182" s="149" t="s">
        <v>5</v>
      </c>
      <c r="AF182" s="150" t="s">
        <v>5</v>
      </c>
      <c r="AG182" s="149" t="s">
        <v>5</v>
      </c>
      <c r="AH182" s="150" t="s">
        <v>5</v>
      </c>
      <c r="AI182" s="149" t="s">
        <v>5</v>
      </c>
      <c r="AJ182" s="150" t="s">
        <v>5</v>
      </c>
      <c r="AK182" s="149" t="s">
        <v>5</v>
      </c>
      <c r="AL182" s="150" t="s">
        <v>5</v>
      </c>
      <c r="AM182" s="149" t="s">
        <v>5</v>
      </c>
      <c r="AN182" s="150" t="s">
        <v>5</v>
      </c>
      <c r="AO182" s="149" t="s">
        <v>5</v>
      </c>
      <c r="AP182" s="150" t="s">
        <v>5</v>
      </c>
      <c r="AQ182" s="149" t="s">
        <v>5</v>
      </c>
      <c r="AR182" s="150" t="s">
        <v>5</v>
      </c>
      <c r="AS182" s="149" t="s">
        <v>5</v>
      </c>
      <c r="AT182" s="150" t="s">
        <v>5</v>
      </c>
      <c r="AU182" s="149" t="s">
        <v>5</v>
      </c>
      <c r="AV182" s="150" t="s">
        <v>5</v>
      </c>
      <c r="AW182" s="149" t="s">
        <v>5</v>
      </c>
      <c r="AX182" s="150" t="s">
        <v>5</v>
      </c>
      <c r="AY182" s="149" t="s">
        <v>5</v>
      </c>
      <c r="AZ182" s="150" t="s">
        <v>5</v>
      </c>
      <c r="BA182" s="149" t="s">
        <v>5</v>
      </c>
      <c r="BB182" s="150" t="s">
        <v>5</v>
      </c>
      <c r="BC182" s="149" t="s">
        <v>5</v>
      </c>
      <c r="BD182" s="150" t="s">
        <v>5</v>
      </c>
      <c r="BE182" s="149" t="s">
        <v>5</v>
      </c>
      <c r="BF182" s="150" t="s">
        <v>5</v>
      </c>
      <c r="BG182" s="150" t="s">
        <v>5</v>
      </c>
      <c r="BH182" s="150" t="s">
        <v>5</v>
      </c>
    </row>
    <row r="183" spans="3:60" ht="45" hidden="1" customHeight="1" thickBot="1">
      <c r="C183" s="184">
        <v>173</v>
      </c>
      <c r="D183" s="147" t="s">
        <v>201</v>
      </c>
      <c r="E183" s="149" t="s">
        <v>5</v>
      </c>
      <c r="F183" s="150" t="s">
        <v>5</v>
      </c>
      <c r="G183" s="149" t="s">
        <v>5</v>
      </c>
      <c r="H183" s="150" t="s">
        <v>5</v>
      </c>
      <c r="I183" s="149" t="s">
        <v>5</v>
      </c>
      <c r="J183" s="150" t="s">
        <v>5</v>
      </c>
      <c r="K183" s="149">
        <v>1</v>
      </c>
      <c r="L183" s="150">
        <v>1</v>
      </c>
      <c r="M183" s="149">
        <v>6</v>
      </c>
      <c r="N183" s="150">
        <v>0.66666666666666663</v>
      </c>
      <c r="O183" s="149">
        <v>1</v>
      </c>
      <c r="P183" s="150">
        <v>1</v>
      </c>
      <c r="Q183" s="149">
        <v>3</v>
      </c>
      <c r="R183" s="150">
        <v>0.67</v>
      </c>
      <c r="S183" s="149">
        <v>0</v>
      </c>
      <c r="T183" s="150">
        <v>0</v>
      </c>
      <c r="U183" s="149">
        <v>0</v>
      </c>
      <c r="V183" s="150">
        <v>0</v>
      </c>
      <c r="W183" s="149">
        <v>3</v>
      </c>
      <c r="X183" s="150">
        <v>1</v>
      </c>
      <c r="Y183" s="149">
        <v>7</v>
      </c>
      <c r="Z183" s="150">
        <v>1</v>
      </c>
      <c r="AA183" s="149">
        <v>7</v>
      </c>
      <c r="AB183" s="150">
        <v>1</v>
      </c>
      <c r="AC183" s="149" t="s">
        <v>5</v>
      </c>
      <c r="AD183" s="150" t="s">
        <v>5</v>
      </c>
      <c r="AE183" s="149" t="s">
        <v>5</v>
      </c>
      <c r="AF183" s="150" t="s">
        <v>5</v>
      </c>
      <c r="AG183" s="149" t="s">
        <v>5</v>
      </c>
      <c r="AH183" s="150" t="s">
        <v>5</v>
      </c>
      <c r="AI183" s="149" t="s">
        <v>5</v>
      </c>
      <c r="AJ183" s="150" t="s">
        <v>5</v>
      </c>
      <c r="AK183" s="149" t="s">
        <v>5</v>
      </c>
      <c r="AL183" s="150" t="s">
        <v>5</v>
      </c>
      <c r="AM183" s="149" t="s">
        <v>5</v>
      </c>
      <c r="AN183" s="150" t="s">
        <v>5</v>
      </c>
      <c r="AO183" s="149" t="s">
        <v>5</v>
      </c>
      <c r="AP183" s="150" t="s">
        <v>5</v>
      </c>
      <c r="AQ183" s="149" t="s">
        <v>5</v>
      </c>
      <c r="AR183" s="150" t="s">
        <v>5</v>
      </c>
      <c r="AS183" s="149" t="s">
        <v>5</v>
      </c>
      <c r="AT183" s="150" t="s">
        <v>5</v>
      </c>
      <c r="AU183" s="149" t="s">
        <v>5</v>
      </c>
      <c r="AV183" s="150" t="s">
        <v>5</v>
      </c>
      <c r="AW183" s="149" t="s">
        <v>5</v>
      </c>
      <c r="AX183" s="150" t="s">
        <v>5</v>
      </c>
      <c r="AY183" s="149" t="s">
        <v>5</v>
      </c>
      <c r="AZ183" s="150" t="s">
        <v>5</v>
      </c>
      <c r="BA183" s="149" t="s">
        <v>5</v>
      </c>
      <c r="BB183" s="150" t="s">
        <v>5</v>
      </c>
      <c r="BC183" s="149" t="s">
        <v>5</v>
      </c>
      <c r="BD183" s="150" t="s">
        <v>5</v>
      </c>
      <c r="BE183" s="149" t="s">
        <v>5</v>
      </c>
      <c r="BF183" s="150" t="s">
        <v>5</v>
      </c>
      <c r="BG183" s="150" t="s">
        <v>5</v>
      </c>
      <c r="BH183" s="150" t="s">
        <v>5</v>
      </c>
    </row>
    <row r="184" spans="3:60" ht="45" hidden="1" customHeight="1" thickBot="1">
      <c r="C184" s="184">
        <v>174</v>
      </c>
      <c r="D184" s="147" t="s">
        <v>198</v>
      </c>
      <c r="E184" s="149">
        <v>14</v>
      </c>
      <c r="F184" s="150">
        <v>0.64</v>
      </c>
      <c r="G184" s="149">
        <v>14</v>
      </c>
      <c r="H184" s="150">
        <v>0.64</v>
      </c>
      <c r="I184" s="149">
        <v>13</v>
      </c>
      <c r="J184" s="150">
        <v>0.69</v>
      </c>
      <c r="K184" s="149">
        <v>16</v>
      </c>
      <c r="L184" s="150">
        <v>0.75</v>
      </c>
      <c r="M184" s="149">
        <v>12</v>
      </c>
      <c r="N184" s="150">
        <v>0.75</v>
      </c>
      <c r="O184" s="149">
        <v>11</v>
      </c>
      <c r="P184" s="150">
        <v>0.73</v>
      </c>
      <c r="Q184" s="149">
        <v>11</v>
      </c>
      <c r="R184" s="150">
        <v>0.73</v>
      </c>
      <c r="S184" s="149">
        <v>11</v>
      </c>
      <c r="T184" s="150">
        <v>0.45</v>
      </c>
      <c r="U184" s="149">
        <v>8</v>
      </c>
      <c r="V184" s="150">
        <v>0.63</v>
      </c>
      <c r="W184" s="149">
        <v>6</v>
      </c>
      <c r="X184" s="150">
        <v>0.83333333333333337</v>
      </c>
      <c r="Y184" s="149">
        <v>7</v>
      </c>
      <c r="Z184" s="150">
        <v>0.7142857142857143</v>
      </c>
      <c r="AA184" s="149">
        <v>4</v>
      </c>
      <c r="AB184" s="150">
        <v>1</v>
      </c>
      <c r="AC184" s="149">
        <v>5</v>
      </c>
      <c r="AD184" s="150">
        <v>0.8</v>
      </c>
      <c r="AE184" s="149" t="s">
        <v>5</v>
      </c>
      <c r="AF184" s="150" t="s">
        <v>5</v>
      </c>
      <c r="AG184" s="149" t="s">
        <v>5</v>
      </c>
      <c r="AH184" s="150" t="s">
        <v>5</v>
      </c>
      <c r="AI184" s="149" t="s">
        <v>5</v>
      </c>
      <c r="AJ184" s="150" t="s">
        <v>5</v>
      </c>
      <c r="AK184" s="149" t="s">
        <v>5</v>
      </c>
      <c r="AL184" s="150" t="s">
        <v>5</v>
      </c>
      <c r="AM184" s="149" t="s">
        <v>5</v>
      </c>
      <c r="AN184" s="150" t="s">
        <v>5</v>
      </c>
      <c r="AO184" s="149" t="s">
        <v>5</v>
      </c>
      <c r="AP184" s="150" t="s">
        <v>5</v>
      </c>
      <c r="AQ184" s="149" t="s">
        <v>5</v>
      </c>
      <c r="AR184" s="150" t="s">
        <v>5</v>
      </c>
      <c r="AS184" s="149" t="s">
        <v>5</v>
      </c>
      <c r="AT184" s="150" t="s">
        <v>5</v>
      </c>
      <c r="AU184" s="149" t="s">
        <v>5</v>
      </c>
      <c r="AV184" s="150" t="s">
        <v>5</v>
      </c>
      <c r="AW184" s="149" t="s">
        <v>5</v>
      </c>
      <c r="AX184" s="150" t="s">
        <v>5</v>
      </c>
      <c r="AY184" s="149" t="s">
        <v>5</v>
      </c>
      <c r="AZ184" s="150" t="s">
        <v>5</v>
      </c>
      <c r="BA184" s="149" t="s">
        <v>5</v>
      </c>
      <c r="BB184" s="150" t="s">
        <v>5</v>
      </c>
      <c r="BC184" s="149" t="s">
        <v>5</v>
      </c>
      <c r="BD184" s="150" t="s">
        <v>5</v>
      </c>
      <c r="BE184" s="149" t="s">
        <v>5</v>
      </c>
      <c r="BF184" s="150" t="s">
        <v>5</v>
      </c>
      <c r="BG184" s="150" t="s">
        <v>5</v>
      </c>
      <c r="BH184" s="150" t="s">
        <v>5</v>
      </c>
    </row>
    <row r="185" spans="3:60" ht="45" hidden="1" customHeight="1" thickBot="1">
      <c r="C185" s="184">
        <v>175</v>
      </c>
      <c r="D185" s="147" t="s">
        <v>195</v>
      </c>
      <c r="E185" s="149" t="s">
        <v>5</v>
      </c>
      <c r="F185" s="150" t="s">
        <v>5</v>
      </c>
      <c r="G185" s="149" t="s">
        <v>5</v>
      </c>
      <c r="H185" s="150" t="s">
        <v>5</v>
      </c>
      <c r="I185" s="149" t="s">
        <v>5</v>
      </c>
      <c r="J185" s="150" t="s">
        <v>5</v>
      </c>
      <c r="K185" s="149" t="s">
        <v>5</v>
      </c>
      <c r="L185" s="150" t="s">
        <v>5</v>
      </c>
      <c r="M185" s="149" t="s">
        <v>5</v>
      </c>
      <c r="N185" s="150" t="s">
        <v>5</v>
      </c>
      <c r="O185" s="149">
        <v>2</v>
      </c>
      <c r="P185" s="150">
        <v>0</v>
      </c>
      <c r="Q185" s="149">
        <v>2</v>
      </c>
      <c r="R185" s="150">
        <v>0.5</v>
      </c>
      <c r="S185" s="149">
        <v>4</v>
      </c>
      <c r="T185" s="150">
        <v>0.75</v>
      </c>
      <c r="U185" s="149">
        <v>5</v>
      </c>
      <c r="V185" s="150">
        <v>0.6</v>
      </c>
      <c r="W185" s="149">
        <v>0</v>
      </c>
      <c r="X185" s="150">
        <v>0</v>
      </c>
      <c r="Y185" s="149">
        <v>4</v>
      </c>
      <c r="Z185" s="150">
        <v>0.75</v>
      </c>
      <c r="AA185" s="149">
        <v>4</v>
      </c>
      <c r="AB185" s="150">
        <v>0.75</v>
      </c>
      <c r="AC185" s="149">
        <v>4</v>
      </c>
      <c r="AD185" s="150">
        <v>0.75</v>
      </c>
      <c r="AE185" s="149">
        <v>4</v>
      </c>
      <c r="AF185" s="150">
        <v>0.75</v>
      </c>
      <c r="AG185" s="149">
        <v>4</v>
      </c>
      <c r="AH185" s="150">
        <v>1</v>
      </c>
      <c r="AI185" s="149">
        <v>0</v>
      </c>
      <c r="AJ185" s="150">
        <v>0</v>
      </c>
      <c r="AK185" s="149">
        <v>0</v>
      </c>
      <c r="AL185" s="150">
        <v>0</v>
      </c>
      <c r="AM185" s="149" t="s">
        <v>5</v>
      </c>
      <c r="AN185" s="150" t="s">
        <v>5</v>
      </c>
      <c r="AO185" s="149" t="s">
        <v>5</v>
      </c>
      <c r="AP185" s="150" t="s">
        <v>5</v>
      </c>
      <c r="AQ185" s="149" t="s">
        <v>5</v>
      </c>
      <c r="AR185" s="150" t="s">
        <v>5</v>
      </c>
      <c r="AS185" s="149" t="s">
        <v>5</v>
      </c>
      <c r="AT185" s="150" t="s">
        <v>5</v>
      </c>
      <c r="AU185" s="149" t="s">
        <v>5</v>
      </c>
      <c r="AV185" s="150" t="s">
        <v>5</v>
      </c>
      <c r="AW185" s="149" t="s">
        <v>5</v>
      </c>
      <c r="AX185" s="150" t="s">
        <v>5</v>
      </c>
      <c r="AY185" s="149" t="s">
        <v>5</v>
      </c>
      <c r="AZ185" s="150" t="s">
        <v>5</v>
      </c>
      <c r="BA185" s="149" t="s">
        <v>5</v>
      </c>
      <c r="BB185" s="150" t="s">
        <v>5</v>
      </c>
      <c r="BC185" s="149" t="s">
        <v>5</v>
      </c>
      <c r="BD185" s="150" t="s">
        <v>5</v>
      </c>
      <c r="BE185" s="149" t="s">
        <v>5</v>
      </c>
      <c r="BF185" s="150" t="s">
        <v>5</v>
      </c>
      <c r="BG185" s="150" t="s">
        <v>5</v>
      </c>
      <c r="BH185" s="150" t="s">
        <v>5</v>
      </c>
    </row>
    <row r="186" spans="3:60" ht="45" hidden="1" customHeight="1" thickBot="1">
      <c r="C186" s="184">
        <v>176</v>
      </c>
      <c r="D186" s="147" t="s">
        <v>205</v>
      </c>
      <c r="E186" s="149">
        <v>183</v>
      </c>
      <c r="F186" s="150">
        <v>0.84</v>
      </c>
      <c r="G186" s="149">
        <v>184</v>
      </c>
      <c r="H186" s="150">
        <v>0.84</v>
      </c>
      <c r="I186" s="149">
        <v>180</v>
      </c>
      <c r="J186" s="150">
        <v>0.84</v>
      </c>
      <c r="K186" s="149">
        <v>173</v>
      </c>
      <c r="L186" s="150">
        <v>0.84</v>
      </c>
      <c r="M186" s="149">
        <v>174</v>
      </c>
      <c r="N186" s="150">
        <v>0.84482758620689657</v>
      </c>
      <c r="O186" s="149">
        <v>182</v>
      </c>
      <c r="P186" s="150">
        <v>0.85</v>
      </c>
      <c r="Q186" s="149">
        <v>179</v>
      </c>
      <c r="R186" s="150">
        <v>0.87</v>
      </c>
      <c r="S186" s="149">
        <v>181</v>
      </c>
      <c r="T186" s="150">
        <v>0.87</v>
      </c>
      <c r="U186" s="149">
        <v>181</v>
      </c>
      <c r="V186" s="150">
        <v>0.87</v>
      </c>
      <c r="W186" s="149">
        <v>181</v>
      </c>
      <c r="X186" s="150">
        <v>0.87845303867403313</v>
      </c>
      <c r="Y186" s="149">
        <v>182</v>
      </c>
      <c r="Z186" s="150">
        <v>0.89560439560439564</v>
      </c>
      <c r="AA186" s="149">
        <v>188</v>
      </c>
      <c r="AB186" s="150">
        <v>0.9042553191489362</v>
      </c>
      <c r="AC186" s="149">
        <v>195</v>
      </c>
      <c r="AD186" s="150">
        <v>0.88717948717948714</v>
      </c>
      <c r="AE186" s="149">
        <v>196</v>
      </c>
      <c r="AF186" s="150">
        <v>0.88265306122448983</v>
      </c>
      <c r="AG186" s="149">
        <v>166</v>
      </c>
      <c r="AH186" s="150">
        <v>0.90963855421686746</v>
      </c>
      <c r="AI186" s="149" t="s">
        <v>5</v>
      </c>
      <c r="AJ186" s="150" t="s">
        <v>5</v>
      </c>
      <c r="AK186" s="149" t="s">
        <v>5</v>
      </c>
      <c r="AL186" s="150" t="s">
        <v>5</v>
      </c>
      <c r="AM186" s="149" t="s">
        <v>5</v>
      </c>
      <c r="AN186" s="150" t="s">
        <v>5</v>
      </c>
      <c r="AO186" s="149" t="s">
        <v>5</v>
      </c>
      <c r="AP186" s="150" t="s">
        <v>5</v>
      </c>
      <c r="AQ186" s="149" t="s">
        <v>5</v>
      </c>
      <c r="AR186" s="150" t="s">
        <v>5</v>
      </c>
      <c r="AS186" s="149" t="s">
        <v>5</v>
      </c>
      <c r="AT186" s="150" t="s">
        <v>5</v>
      </c>
      <c r="AU186" s="149" t="s">
        <v>5</v>
      </c>
      <c r="AV186" s="150" t="s">
        <v>5</v>
      </c>
      <c r="AW186" s="149" t="s">
        <v>5</v>
      </c>
      <c r="AX186" s="150" t="s">
        <v>5</v>
      </c>
      <c r="AY186" s="149" t="s">
        <v>5</v>
      </c>
      <c r="AZ186" s="150" t="s">
        <v>5</v>
      </c>
      <c r="BA186" s="149" t="s">
        <v>5</v>
      </c>
      <c r="BB186" s="150" t="s">
        <v>5</v>
      </c>
      <c r="BC186" s="149" t="s">
        <v>5</v>
      </c>
      <c r="BD186" s="150" t="s">
        <v>5</v>
      </c>
      <c r="BE186" s="149" t="s">
        <v>5</v>
      </c>
      <c r="BF186" s="150" t="s">
        <v>5</v>
      </c>
      <c r="BG186" s="150" t="s">
        <v>5</v>
      </c>
      <c r="BH186" s="150" t="s">
        <v>5</v>
      </c>
    </row>
    <row r="187" spans="3:60" ht="45" hidden="1" customHeight="1" thickBot="1">
      <c r="C187" s="184">
        <v>176</v>
      </c>
      <c r="D187" s="147" t="s">
        <v>197</v>
      </c>
      <c r="E187" s="149">
        <v>8</v>
      </c>
      <c r="F187" s="150">
        <v>0.38</v>
      </c>
      <c r="G187" s="149">
        <v>8</v>
      </c>
      <c r="H187" s="150">
        <v>0.38</v>
      </c>
      <c r="I187" s="149">
        <v>8</v>
      </c>
      <c r="J187" s="150">
        <v>0.38</v>
      </c>
      <c r="K187" s="149">
        <v>8</v>
      </c>
      <c r="L187" s="150">
        <v>0.38</v>
      </c>
      <c r="M187" s="149">
        <v>8</v>
      </c>
      <c r="N187" s="150">
        <v>0.375</v>
      </c>
      <c r="O187" s="149">
        <v>8</v>
      </c>
      <c r="P187" s="150">
        <v>0.38</v>
      </c>
      <c r="Q187" s="149">
        <v>8</v>
      </c>
      <c r="R187" s="150">
        <v>0.38</v>
      </c>
      <c r="S187" s="149">
        <v>8</v>
      </c>
      <c r="T187" s="150">
        <v>0.38</v>
      </c>
      <c r="U187" s="149">
        <v>8</v>
      </c>
      <c r="V187" s="150">
        <v>0.38</v>
      </c>
      <c r="W187" s="149">
        <v>8</v>
      </c>
      <c r="X187" s="150">
        <v>0.375</v>
      </c>
      <c r="Y187" s="149">
        <v>8</v>
      </c>
      <c r="Z187" s="150">
        <v>0.375</v>
      </c>
      <c r="AA187" s="149">
        <v>8</v>
      </c>
      <c r="AB187" s="150">
        <v>0.375</v>
      </c>
      <c r="AC187" s="149" t="s">
        <v>5</v>
      </c>
      <c r="AD187" s="150" t="s">
        <v>5</v>
      </c>
      <c r="AE187" s="149" t="s">
        <v>5</v>
      </c>
      <c r="AF187" s="150" t="s">
        <v>5</v>
      </c>
      <c r="AG187" s="149" t="s">
        <v>5</v>
      </c>
      <c r="AH187" s="150" t="s">
        <v>5</v>
      </c>
      <c r="AI187" s="149" t="s">
        <v>5</v>
      </c>
      <c r="AJ187" s="150" t="s">
        <v>5</v>
      </c>
      <c r="AK187" s="149" t="s">
        <v>5</v>
      </c>
      <c r="AL187" s="150" t="s">
        <v>5</v>
      </c>
      <c r="AM187" s="149" t="s">
        <v>5</v>
      </c>
      <c r="AN187" s="150" t="s">
        <v>5</v>
      </c>
      <c r="AO187" s="149" t="s">
        <v>5</v>
      </c>
      <c r="AP187" s="150" t="s">
        <v>5</v>
      </c>
      <c r="AQ187" s="149" t="s">
        <v>5</v>
      </c>
      <c r="AR187" s="150" t="s">
        <v>5</v>
      </c>
      <c r="AS187" s="149" t="s">
        <v>5</v>
      </c>
      <c r="AT187" s="150" t="s">
        <v>5</v>
      </c>
      <c r="AU187" s="149" t="s">
        <v>5</v>
      </c>
      <c r="AV187" s="150" t="s">
        <v>5</v>
      </c>
      <c r="AW187" s="149" t="s">
        <v>5</v>
      </c>
      <c r="AX187" s="150" t="s">
        <v>5</v>
      </c>
      <c r="AY187" s="149" t="s">
        <v>5</v>
      </c>
      <c r="AZ187" s="150" t="s">
        <v>5</v>
      </c>
      <c r="BA187" s="149" t="s">
        <v>5</v>
      </c>
      <c r="BB187" s="150" t="s">
        <v>5</v>
      </c>
      <c r="BC187" s="149" t="s">
        <v>5</v>
      </c>
      <c r="BD187" s="150" t="s">
        <v>5</v>
      </c>
      <c r="BE187" s="149" t="s">
        <v>5</v>
      </c>
      <c r="BF187" s="150" t="s">
        <v>5</v>
      </c>
      <c r="BG187" s="150" t="s">
        <v>5</v>
      </c>
      <c r="BH187" s="150" t="s">
        <v>5</v>
      </c>
    </row>
    <row r="188" spans="3:60" ht="45" customHeight="1">
      <c r="C188" s="152"/>
      <c r="D188" s="153" t="s">
        <v>206</v>
      </c>
      <c r="E188" s="324">
        <f>SUM(E11:E187)</f>
        <v>4323</v>
      </c>
      <c r="F188" s="154">
        <v>0.71</v>
      </c>
      <c r="G188" s="324">
        <f>SUM(G11:G187)</f>
        <v>4371</v>
      </c>
      <c r="H188" s="154">
        <v>0.72</v>
      </c>
      <c r="I188" s="324">
        <f>SUM(I11:I187)</f>
        <v>4325</v>
      </c>
      <c r="J188" s="154">
        <v>0.72</v>
      </c>
      <c r="K188" s="324">
        <f>SUM(K11:K187)</f>
        <v>4346</v>
      </c>
      <c r="L188" s="154">
        <v>0.72</v>
      </c>
      <c r="M188" s="324">
        <f>SUM(M11:M187)</f>
        <v>4320</v>
      </c>
      <c r="N188" s="154">
        <v>0.73</v>
      </c>
      <c r="O188" s="324">
        <f>SUM(O11:O187)</f>
        <v>4313</v>
      </c>
      <c r="P188" s="154">
        <v>0.73</v>
      </c>
      <c r="Q188" s="324">
        <f>SUM(Q11:Q187)</f>
        <v>4330</v>
      </c>
      <c r="R188" s="154">
        <v>0.73</v>
      </c>
      <c r="S188" s="324">
        <f>SUM(S11:S187)</f>
        <v>4340</v>
      </c>
      <c r="T188" s="154">
        <v>0.73</v>
      </c>
      <c r="U188" s="324">
        <f>SUM(U11:U187)</f>
        <v>4345</v>
      </c>
      <c r="V188" s="154">
        <v>0.73</v>
      </c>
      <c r="W188" s="324">
        <f>SUM(W11:W187)</f>
        <v>4349</v>
      </c>
      <c r="X188" s="154">
        <v>0.73</v>
      </c>
      <c r="Y188" s="324">
        <f>SUM(Y11:Y187)</f>
        <v>4367</v>
      </c>
      <c r="Z188" s="154">
        <v>0.73</v>
      </c>
      <c r="AA188" s="324">
        <f>SUM(AA11:AA187)</f>
        <v>4411</v>
      </c>
      <c r="AB188" s="154">
        <v>0.74</v>
      </c>
      <c r="AC188" s="324">
        <f>SUM(AC11:AC187)</f>
        <v>4389</v>
      </c>
      <c r="AD188" s="154">
        <v>0.75</v>
      </c>
      <c r="AE188" s="324">
        <f>SUM(AE11:AE187)</f>
        <v>4464</v>
      </c>
      <c r="AF188" s="154">
        <v>0.76</v>
      </c>
      <c r="AG188" s="324">
        <f>SUM(AG11:AG187)</f>
        <v>4491</v>
      </c>
      <c r="AH188" s="154">
        <v>0.76</v>
      </c>
      <c r="AI188" s="324">
        <f>SUM(AI11:AI187)</f>
        <v>4631</v>
      </c>
      <c r="AJ188" s="154">
        <v>0.77</v>
      </c>
      <c r="AK188" s="324">
        <f>SUM(AK11:AK187)</f>
        <v>4773</v>
      </c>
      <c r="AL188" s="154">
        <v>0.77</v>
      </c>
      <c r="AM188" s="324">
        <f>SUM(AM11:AM187)</f>
        <v>4784</v>
      </c>
      <c r="AN188" s="154">
        <v>0.77</v>
      </c>
      <c r="AO188" s="324">
        <f>SUM(AO11:AO187)</f>
        <v>5109</v>
      </c>
      <c r="AP188" s="154">
        <v>0.77</v>
      </c>
      <c r="AQ188" s="324">
        <f>SUM(AQ11:AQ187)</f>
        <v>5100</v>
      </c>
      <c r="AR188" s="154">
        <v>0.77</v>
      </c>
      <c r="AS188" s="324">
        <f>SUM(AS11:AS187)</f>
        <v>5252</v>
      </c>
      <c r="AT188" s="154">
        <v>0.77</v>
      </c>
      <c r="AU188" s="324">
        <f>SUM(AU11:AU187)</f>
        <v>5421</v>
      </c>
      <c r="AV188" s="154">
        <v>0.77</v>
      </c>
      <c r="AW188" s="324">
        <f>SUM(AW11:AW187)</f>
        <v>5524</v>
      </c>
      <c r="AX188" s="154">
        <v>0.75</v>
      </c>
      <c r="AY188" s="324">
        <f>SUM(AY11:AY187)</f>
        <v>5531</v>
      </c>
      <c r="AZ188" s="154">
        <v>0.77</v>
      </c>
      <c r="BA188" s="324">
        <f>SUM(BA11:BA187)</f>
        <v>5689</v>
      </c>
      <c r="BB188" s="154">
        <v>0.76</v>
      </c>
      <c r="BC188" s="324">
        <f>SUM(BC11:BC187)</f>
        <v>5783</v>
      </c>
      <c r="BD188" s="154">
        <v>0.77</v>
      </c>
      <c r="BE188" s="324">
        <f>SUM(BE11:BE187)</f>
        <v>6011</v>
      </c>
      <c r="BF188" s="154">
        <v>0.76</v>
      </c>
      <c r="BG188" s="324">
        <f>SUM(BG11:BG187)</f>
        <v>6226</v>
      </c>
      <c r="BH188" s="154">
        <v>0.77</v>
      </c>
    </row>
    <row r="189" spans="3:60" ht="45" customHeight="1">
      <c r="E189" s="114"/>
      <c r="F189" s="212"/>
      <c r="G189" s="212"/>
      <c r="H189" s="212"/>
      <c r="I189" s="212"/>
      <c r="J189" s="212"/>
      <c r="K189" s="212"/>
      <c r="L189" s="212"/>
      <c r="M189" s="212"/>
      <c r="N189" s="212"/>
      <c r="O189" s="212"/>
      <c r="P189" s="212"/>
      <c r="Q189" s="212"/>
      <c r="R189" s="212"/>
      <c r="S189" s="212"/>
      <c r="T189" s="212"/>
      <c r="U189" s="212"/>
      <c r="V189" s="212"/>
      <c r="W189" s="212"/>
      <c r="X189" s="212"/>
      <c r="Y189" s="212"/>
      <c r="Z189" s="212"/>
      <c r="AA189" s="212"/>
      <c r="AB189" s="212"/>
      <c r="AC189" s="212"/>
      <c r="AD189" s="212"/>
      <c r="AE189" s="212"/>
      <c r="AF189" s="212"/>
      <c r="AG189" s="212"/>
      <c r="AH189" s="212"/>
      <c r="AI189" s="54"/>
      <c r="AJ189" s="212"/>
      <c r="AK189" s="54"/>
      <c r="AL189" s="212"/>
      <c r="AN189" s="212"/>
      <c r="AP189" s="212"/>
      <c r="AT189" s="108"/>
    </row>
    <row r="190" spans="3:60" ht="35.25" customHeight="1">
      <c r="C190" s="187" t="s">
        <v>6</v>
      </c>
      <c r="BH190" s="108" t="s">
        <v>13</v>
      </c>
    </row>
    <row r="191" spans="3:60">
      <c r="C191" s="113"/>
      <c r="D191" s="114"/>
      <c r="E191" s="114"/>
      <c r="F191" s="108"/>
      <c r="G191" s="24"/>
      <c r="I191" s="24"/>
      <c r="K191" s="24"/>
      <c r="L191" s="108"/>
      <c r="M191" s="24"/>
      <c r="O191" s="24"/>
      <c r="Q191" s="24"/>
      <c r="S191" s="24"/>
      <c r="U191" s="24"/>
      <c r="W191" s="24"/>
      <c r="Y191" s="24"/>
      <c r="AA191" s="24"/>
      <c r="AC191" s="24"/>
      <c r="AE191" s="24"/>
      <c r="AG191" s="24"/>
      <c r="AI191" s="24"/>
      <c r="AK191" s="24"/>
      <c r="AM191" s="24"/>
      <c r="AT191" s="108"/>
    </row>
    <row r="192" spans="3:60" ht="15" customHeight="1">
      <c r="D192" s="108"/>
      <c r="E192" s="108"/>
      <c r="F192" s="108"/>
      <c r="G192" s="108"/>
      <c r="L192" s="108"/>
      <c r="M192" s="108"/>
      <c r="AT192" s="108"/>
    </row>
    <row r="193" spans="4:45" ht="15" customHeight="1">
      <c r="D193" s="108"/>
      <c r="E193" s="108"/>
      <c r="F193" s="108"/>
      <c r="G193" s="108"/>
      <c r="L193" s="108"/>
      <c r="M193" s="108"/>
    </row>
    <row r="194" spans="4:45">
      <c r="D194" s="108"/>
      <c r="E194" s="108"/>
      <c r="F194" s="108"/>
      <c r="G194" s="108"/>
      <c r="L194" s="108"/>
      <c r="M194" s="108"/>
    </row>
    <row r="195" spans="4:45" ht="15" customHeight="1">
      <c r="AS195" s="108"/>
    </row>
    <row r="196" spans="4:45" ht="15" customHeight="1"/>
    <row r="200" spans="4:45">
      <c r="D200" s="108"/>
      <c r="E200" s="108"/>
    </row>
    <row r="201" spans="4:45">
      <c r="D201" s="108"/>
      <c r="E201" s="108"/>
    </row>
    <row r="204" spans="4:45">
      <c r="D204" s="108"/>
      <c r="E204" s="108"/>
    </row>
    <row r="205" spans="4:45">
      <c r="D205" s="108"/>
      <c r="E205" s="108"/>
    </row>
    <row r="206" spans="4:45">
      <c r="D206" s="108"/>
      <c r="E206" s="108"/>
    </row>
    <row r="207" spans="4:45">
      <c r="D207" s="108"/>
      <c r="E207" s="108"/>
    </row>
    <row r="208" spans="4:45">
      <c r="D208" s="108"/>
      <c r="E208" s="108"/>
    </row>
    <row r="209" spans="4:5">
      <c r="D209" s="108"/>
      <c r="E209" s="108"/>
    </row>
    <row r="210" spans="4:5">
      <c r="D210" s="108"/>
      <c r="E210" s="108"/>
    </row>
    <row r="211" spans="4:5">
      <c r="D211" s="108"/>
      <c r="E211" s="108"/>
    </row>
    <row r="212" spans="4:5">
      <c r="D212" s="108"/>
      <c r="E212" s="108"/>
    </row>
  </sheetData>
  <protectedRanges>
    <protectedRange sqref="E10:AW10 AY10 BA10:BH10" name="Range1"/>
    <protectedRange sqref="C190" name="Range1_2"/>
    <protectedRange sqref="AI189 AK189 AO189 BH190" name="Range1_5_2"/>
    <protectedRange sqref="L188 F188 J188 H188" name="Range1_4_1"/>
    <protectedRange sqref="R188 V188 T188" name="table 2_1_1_2"/>
    <protectedRange sqref="BG188 BE188 BC188 BA188 AY188 AW188 W188:AU188 U188 S188 M188:Q188 K188 I188 G188 E188" name="table 1_1_2"/>
    <protectedRange sqref="E132:L132 E15:H26 E130:H131 E129:AM129 E91:H115 E124:H128 E116:BB123 E135:BD143 E144:H169 E176:H187 E11:H13" name="Range1_4"/>
    <protectedRange sqref="E47:AB47 O29:P29 E28:N29 E31:P31 S36:T37 E32:R37 W46:AB46 E46:T46 AC46:AF47 E38:AF45 W31:AF37 AG31:AH47 E48:AH55 W29:AH29 W92:AH92 W96:AH96 W130:AH130 W106:AJ106 AI49:AJ55 AL49:AL55 AK47:AK55 AN49:AN51 AM47:AM51 W107:AL107 AM52:AN55 AP49:AP51 AO47:AO51 AR49:AR51 AQ47:AQ51 W91:AR91 AM92:AQ92 W93:AQ95 W97:AQ97 AO52:AR73 W131:AT132 AI43:AT43 W108:AT115 M91:R115 W98:AT105 M130:R132 AN129:AT129 AR92:AR97 AM134:AT134 O134:R134 E56:AN73 W124:AT128 M124:R128 W134:AH134 W144:AH169 M144:R169 W176:AH187 M176:R187 Q11:R31 W11:AH26 M11:P26 E74:AR90 AS49:AT97" name="table 2_1_1"/>
    <protectedRange sqref="U46:V46 S32:V35 U36:V37" name="جدول 2_3_1"/>
    <protectedRange sqref="AI134:AL134" name="جدول 2"/>
    <protectedRange sqref="AI145:AT145" name="جدول 2_1"/>
    <protectedRange sqref="AI146:AT146" name="جدول 2_2"/>
    <protectedRange sqref="AI147:AT147" name="جدول 2_3"/>
    <protectedRange sqref="AI148:AT148" name="جدول 2_4"/>
    <protectedRange sqref="AI149:AT149" name="جدول 2_5"/>
    <protectedRange sqref="AI151:AT151" name="جدول 2_6"/>
    <protectedRange sqref="AI150:AT150" name="جدول 2_7"/>
    <protectedRange sqref="AI152:AN152 AM153:AN153 AO152:AT153" name="جدول 2_8"/>
    <protectedRange sqref="AI153:AL153" name="جدول 2_9"/>
    <protectedRange sqref="AI154:AT154" name="جدول 2_10"/>
    <protectedRange sqref="AI155:AT155" name="جدول 2_11"/>
    <protectedRange sqref="AI156:AT156" name="جدول 2_12"/>
    <protectedRange sqref="AI144:AT144 AI157:AT162" name="جدول 2_13"/>
    <protectedRange sqref="AI163:AT163" name="جدول 2_14"/>
    <protectedRange sqref="AI164:AT164" name="جدول 2_15"/>
    <protectedRange sqref="AI165:AT165" name="جدول 2_16"/>
    <protectedRange sqref="AI166:AT168" name="جدول 2_17"/>
    <protectedRange sqref="AI169:AT169" name="جدول 2_18"/>
    <protectedRange sqref="AI176:AT176" name="جدول 2_19"/>
    <protectedRange sqref="AI177:AT177" name="جدول 2_20"/>
    <protectedRange sqref="AI178:AT178" name="جدول 2_21"/>
    <protectedRange sqref="AI179:AT187 AU12:AV12 AI11:AT19" name="جدول 2_22"/>
    <protectedRange sqref="AI21:AT21" name="جدول 2_23"/>
    <protectedRange sqref="AI20:AT20" name="جدول 2_24"/>
    <protectedRange sqref="AI22:AT24" name="جدول 2_25"/>
    <protectedRange sqref="AI25:AT25" name="جدول 2_26"/>
    <protectedRange sqref="AI26:AL26 AK27:AL27 AM26:AT27" name="جدول 2_27"/>
    <protectedRange sqref="AI27:AJ27" name="جدول 2_28"/>
    <protectedRange sqref="AI28:AT30" name="جدول 2_29"/>
    <protectedRange sqref="AI31:AT31" name="جدول 2_30"/>
    <protectedRange sqref="AI32:AT32" name="جدول 2_31"/>
    <protectedRange sqref="AI33:AT35" name="جدول 2_32"/>
    <protectedRange sqref="AI38:AT38" name="جدول 2_33"/>
    <protectedRange sqref="AI36:AT37" name="جدول 2_34"/>
    <protectedRange sqref="AI39:AT39" name="جدول 2_35"/>
    <protectedRange sqref="AI40:AT42" name="جدول 2_36"/>
    <protectedRange sqref="AI44:AT44" name="جدول 2_38"/>
    <protectedRange sqref="AI45:AT45" name="جدول 2_39"/>
    <protectedRange sqref="AI46:AT46" name="جدول 2_40"/>
    <protectedRange sqref="AI47:AJ47 AL47 AN47 AP47 AR47:AT47" name="جدول 2_41"/>
    <protectedRange sqref="AI48:AJ48 AL48 AN48 AP48 AR48:AT48" name="جدول 2_42"/>
    <protectedRange sqref="AI92:AL92" name="جدول 2_51"/>
    <protectedRange sqref="AI96:AQ96" name="جدول 2_52"/>
    <protectedRange sqref="AI130:AT130" name="جدول 2_53"/>
    <protectedRange sqref="AK106:AN106 AM107:AN107 AO106:AT107" name="جدول 2_37"/>
  </protectedRanges>
  <pageMargins left="0.25" right="0.25" top="0.75" bottom="0.75" header="0.3" footer="0.3"/>
  <pageSetup paperSize="9" orientation="portrait" r:id="rId1"/>
  <headerFooter>
    <oddFooter>&amp;C&amp;"Calibri"&amp;11&amp;K000000&amp;"Calibri"&amp;11&amp;K000000&amp;10&amp;K663300Classification: &amp;K000000Public   عام_x000D_&amp;1#&amp;"Calibri"&amp;10&amp;K000000Internal - داخلي</oddFooter>
    <evenFooter>&amp;C&amp;10&amp;K663300Classification: &amp;K000000Public   عام</evenFooter>
    <firstFooter>&amp;C&amp;10&amp;K663300Classification: &amp;K000000Public   عام</first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BEB88-2F95-4CC1-B6A4-F3D838A85E76}">
  <sheetPr codeName="Sheet3">
    <pageSetUpPr autoPageBreaks="0" fitToPage="1"/>
  </sheetPr>
  <dimension ref="A1:AW46"/>
  <sheetViews>
    <sheetView showGridLines="0" showRowColHeaders="0" rightToLeft="1" topLeftCell="B1" zoomScale="70" zoomScaleNormal="70" workbookViewId="0">
      <pane xSplit="3" ySplit="11" topLeftCell="AK16" activePane="bottomRight" state="frozen"/>
      <selection activeCell="B1" sqref="B1"/>
      <selection pane="topRight" activeCell="E1" sqref="E1"/>
      <selection pane="bottomLeft" activeCell="B12" sqref="B12"/>
      <selection pane="bottomRight" activeCell="AN17" sqref="AL17:AN17"/>
    </sheetView>
  </sheetViews>
  <sheetFormatPr defaultColWidth="8.81640625" defaultRowHeight="14.5"/>
  <cols>
    <col min="1" max="2" width="8.81640625" style="108"/>
    <col min="3" max="3" width="5.54296875" style="108" customWidth="1"/>
    <col min="4" max="4" width="60" style="109" customWidth="1"/>
    <col min="5" max="5" width="25.81640625" style="109" customWidth="1"/>
    <col min="6" max="7" width="25.81640625" style="107" customWidth="1"/>
    <col min="8" max="11" width="25.81640625" style="108" customWidth="1"/>
    <col min="12" max="12" width="25.81640625" style="11" customWidth="1"/>
    <col min="13" max="13" width="25.81640625" style="12" customWidth="1"/>
    <col min="14" max="25" width="25.81640625" style="108" customWidth="1"/>
    <col min="26" max="28" width="25.1796875" style="108" customWidth="1"/>
    <col min="29" max="31" width="14.453125" style="108" customWidth="1"/>
    <col min="32" max="33" width="14.54296875" style="108" customWidth="1"/>
    <col min="34" max="34" width="13.453125" style="108" customWidth="1"/>
    <col min="35" max="35" width="17.81640625" style="108" bestFit="1" customWidth="1"/>
    <col min="36" max="36" width="13.453125" style="108" customWidth="1"/>
    <col min="37" max="37" width="17.81640625" style="108" bestFit="1" customWidth="1"/>
    <col min="38" max="38" width="13.453125" style="108" customWidth="1"/>
    <col min="39" max="39" width="15.1796875" style="108" customWidth="1"/>
    <col min="40" max="40" width="13.1796875" style="108" customWidth="1"/>
    <col min="41" max="41" width="15.453125" style="108" customWidth="1"/>
    <col min="42" max="42" width="13.1796875" style="108" customWidth="1"/>
    <col min="43" max="43" width="15" style="108" customWidth="1"/>
    <col min="44" max="44" width="15" style="25" customWidth="1"/>
    <col min="45" max="45" width="15" style="107" customWidth="1"/>
    <col min="46" max="48" width="16.26953125" style="107" customWidth="1"/>
    <col min="49" max="49" width="16.26953125" style="108" customWidth="1"/>
    <col min="50" max="16384" width="8.81640625" style="108"/>
  </cols>
  <sheetData>
    <row r="1" spans="3:49">
      <c r="F1" s="156"/>
      <c r="G1" s="109"/>
      <c r="H1" s="109"/>
      <c r="I1" s="156"/>
      <c r="J1" s="109"/>
      <c r="K1" s="109"/>
      <c r="L1" s="156"/>
      <c r="M1" s="109"/>
      <c r="N1" s="109"/>
      <c r="O1" s="156"/>
      <c r="P1" s="109"/>
      <c r="Q1" s="109"/>
      <c r="R1" s="156"/>
      <c r="S1" s="109"/>
      <c r="T1" s="109"/>
      <c r="U1" s="156"/>
      <c r="V1" s="109"/>
      <c r="W1" s="109"/>
      <c r="X1" s="156"/>
      <c r="Y1" s="109"/>
    </row>
    <row r="2" spans="3:49">
      <c r="F2" s="156"/>
      <c r="G2" s="109"/>
      <c r="H2" s="109"/>
      <c r="I2" s="156"/>
      <c r="J2" s="109"/>
      <c r="K2" s="109"/>
      <c r="L2" s="156"/>
      <c r="M2" s="109"/>
      <c r="N2" s="109"/>
      <c r="O2" s="156"/>
      <c r="P2" s="109"/>
      <c r="Q2" s="109"/>
      <c r="R2" s="156"/>
      <c r="S2" s="109"/>
      <c r="T2" s="109"/>
      <c r="U2" s="156"/>
      <c r="V2" s="109"/>
      <c r="W2" s="109"/>
      <c r="X2" s="156"/>
      <c r="Y2" s="109"/>
    </row>
    <row r="3" spans="3:49">
      <c r="F3" s="109"/>
      <c r="G3" s="109"/>
      <c r="H3" s="109"/>
      <c r="I3" s="109"/>
      <c r="J3" s="109"/>
      <c r="K3" s="109"/>
      <c r="L3" s="109"/>
      <c r="M3" s="109"/>
      <c r="N3" s="109"/>
      <c r="O3" s="109"/>
      <c r="P3" s="109"/>
      <c r="Q3" s="109"/>
      <c r="R3" s="109"/>
      <c r="S3" s="109"/>
      <c r="T3" s="109"/>
      <c r="U3" s="109"/>
      <c r="V3" s="109"/>
      <c r="W3" s="109"/>
      <c r="X3" s="109"/>
      <c r="Y3" s="109"/>
    </row>
    <row r="4" spans="3:49">
      <c r="E4" s="143"/>
      <c r="F4" s="143"/>
      <c r="G4" s="143"/>
      <c r="H4" s="143"/>
      <c r="I4" s="143"/>
      <c r="J4" s="143"/>
      <c r="K4" s="143"/>
      <c r="L4" s="143"/>
      <c r="M4" s="143"/>
      <c r="N4" s="143"/>
      <c r="O4" s="143"/>
      <c r="P4" s="143"/>
      <c r="Q4" s="143"/>
      <c r="R4" s="143"/>
      <c r="S4" s="143"/>
      <c r="T4" s="143"/>
      <c r="U4" s="143"/>
      <c r="V4" s="143"/>
      <c r="W4" s="143"/>
      <c r="X4" s="143"/>
      <c r="Y4" s="143"/>
    </row>
    <row r="5" spans="3:49">
      <c r="F5" s="156"/>
      <c r="G5" s="156"/>
      <c r="H5" s="109"/>
      <c r="I5" s="109"/>
      <c r="J5" s="109"/>
      <c r="K5" s="109"/>
      <c r="L5" s="109"/>
      <c r="M5" s="109"/>
      <c r="N5" s="109"/>
      <c r="O5" s="109"/>
      <c r="P5" s="109"/>
      <c r="Q5" s="109"/>
      <c r="R5" s="109"/>
      <c r="S5" s="109"/>
      <c r="T5" s="109"/>
      <c r="U5" s="109"/>
      <c r="V5" s="109"/>
      <c r="W5" s="109"/>
      <c r="X5" s="109"/>
      <c r="Y5" s="109"/>
    </row>
    <row r="6" spans="3:49">
      <c r="F6" s="156"/>
      <c r="G6" s="156"/>
      <c r="H6" s="109"/>
      <c r="I6" s="156"/>
      <c r="J6" s="156"/>
      <c r="K6" s="109"/>
      <c r="L6" s="156"/>
      <c r="M6" s="156"/>
      <c r="N6" s="109"/>
      <c r="O6" s="156"/>
      <c r="P6" s="156"/>
      <c r="Q6" s="109"/>
      <c r="R6" s="109"/>
      <c r="S6" s="109"/>
      <c r="T6" s="109"/>
      <c r="U6" s="109"/>
      <c r="V6" s="109"/>
      <c r="W6" s="109"/>
      <c r="X6" s="109"/>
      <c r="Y6" s="109"/>
    </row>
    <row r="7" spans="3:49">
      <c r="F7" s="156"/>
      <c r="G7" s="156"/>
      <c r="H7" s="109"/>
      <c r="I7" s="156"/>
      <c r="J7" s="156"/>
      <c r="K7" s="109"/>
      <c r="L7" s="109"/>
      <c r="M7" s="109"/>
      <c r="N7" s="109"/>
      <c r="O7" s="109"/>
      <c r="P7" s="109"/>
      <c r="Q7" s="109"/>
      <c r="R7" s="109"/>
      <c r="S7" s="109"/>
      <c r="T7" s="109"/>
      <c r="U7" s="109"/>
      <c r="V7" s="109"/>
      <c r="W7" s="109"/>
      <c r="X7" s="109"/>
      <c r="Y7" s="109"/>
    </row>
    <row r="8" spans="3:49" ht="20.25" customHeight="1">
      <c r="L8" s="108"/>
      <c r="M8" s="108"/>
    </row>
    <row r="9" spans="3:49" ht="69" customHeight="1">
      <c r="C9" s="10"/>
      <c r="D9" s="10"/>
      <c r="E9" s="10"/>
      <c r="F9" s="211" t="s">
        <v>51</v>
      </c>
      <c r="G9" s="115"/>
      <c r="H9" s="115"/>
      <c r="I9" s="115"/>
      <c r="J9" s="115"/>
      <c r="K9" s="115"/>
      <c r="L9" s="115"/>
      <c r="M9" s="115"/>
      <c r="N9" s="115"/>
      <c r="O9" s="55"/>
      <c r="P9" s="55"/>
      <c r="Q9" s="55"/>
      <c r="R9" s="55"/>
      <c r="S9" s="55"/>
      <c r="T9" s="55"/>
      <c r="U9" s="55"/>
      <c r="V9" s="55"/>
      <c r="W9" s="55"/>
      <c r="X9" s="55"/>
      <c r="Y9" s="55"/>
      <c r="Z9" s="55"/>
      <c r="AA9" s="55"/>
      <c r="AB9" s="55"/>
      <c r="AC9" s="55"/>
      <c r="AD9" s="55"/>
      <c r="AE9" s="55"/>
    </row>
    <row r="10" spans="3:49" ht="36" customHeight="1">
      <c r="C10" s="33"/>
      <c r="D10" s="33"/>
      <c r="E10" s="33"/>
      <c r="F10" s="33"/>
      <c r="G10" s="33"/>
      <c r="H10" s="33"/>
      <c r="I10" s="33"/>
      <c r="J10" s="33"/>
      <c r="K10" s="33"/>
      <c r="L10" s="33"/>
      <c r="M10" s="33"/>
      <c r="N10" s="33"/>
      <c r="O10" s="33"/>
      <c r="P10" s="33"/>
      <c r="Q10" s="33"/>
      <c r="R10" s="33"/>
      <c r="S10" s="33"/>
      <c r="T10" s="33"/>
      <c r="U10" s="33"/>
      <c r="V10" s="33"/>
      <c r="W10" s="33"/>
      <c r="X10" s="33"/>
      <c r="Y10" s="33"/>
    </row>
    <row r="11" spans="3:49" ht="141" customHeight="1" thickBot="1">
      <c r="C11" s="188" t="s">
        <v>4</v>
      </c>
      <c r="D11" s="189" t="s">
        <v>70</v>
      </c>
      <c r="E11" s="158" t="s">
        <v>477</v>
      </c>
      <c r="F11" s="158" t="s">
        <v>478</v>
      </c>
      <c r="G11" s="158" t="s">
        <v>479</v>
      </c>
      <c r="H11" s="158" t="s">
        <v>480</v>
      </c>
      <c r="I11" s="158" t="s">
        <v>481</v>
      </c>
      <c r="J11" s="158" t="s">
        <v>482</v>
      </c>
      <c r="K11" s="158" t="s">
        <v>483</v>
      </c>
      <c r="L11" s="158" t="s">
        <v>484</v>
      </c>
      <c r="M11" s="158" t="s">
        <v>485</v>
      </c>
      <c r="N11" s="158" t="s">
        <v>486</v>
      </c>
      <c r="O11" s="158" t="s">
        <v>487</v>
      </c>
      <c r="P11" s="158" t="s">
        <v>488</v>
      </c>
      <c r="Q11" s="158" t="s">
        <v>489</v>
      </c>
      <c r="R11" s="158" t="s">
        <v>490</v>
      </c>
      <c r="S11" s="158" t="s">
        <v>491</v>
      </c>
      <c r="T11" s="158" t="s">
        <v>492</v>
      </c>
      <c r="U11" s="158" t="s">
        <v>493</v>
      </c>
      <c r="V11" s="158" t="s">
        <v>494</v>
      </c>
      <c r="W11" s="158" t="s">
        <v>495</v>
      </c>
      <c r="X11" s="158" t="s">
        <v>496</v>
      </c>
      <c r="Y11" s="159" t="s">
        <v>497</v>
      </c>
      <c r="Z11" s="158" t="s">
        <v>507</v>
      </c>
      <c r="AA11" s="158" t="s">
        <v>508</v>
      </c>
      <c r="AB11" s="159" t="s">
        <v>509</v>
      </c>
      <c r="AC11" s="158" t="s">
        <v>532</v>
      </c>
      <c r="AD11" s="158" t="s">
        <v>533</v>
      </c>
      <c r="AE11" s="158" t="s">
        <v>534</v>
      </c>
      <c r="AF11" s="158" t="s">
        <v>593</v>
      </c>
      <c r="AG11" s="158" t="s">
        <v>592</v>
      </c>
      <c r="AH11" s="158" t="s">
        <v>587</v>
      </c>
      <c r="AI11" s="158" t="s">
        <v>598</v>
      </c>
      <c r="AJ11" s="158" t="s">
        <v>599</v>
      </c>
      <c r="AK11" s="158" t="s">
        <v>600</v>
      </c>
      <c r="AL11" s="158" t="s">
        <v>633</v>
      </c>
      <c r="AM11" s="158" t="s">
        <v>635</v>
      </c>
      <c r="AN11" s="159" t="s">
        <v>634</v>
      </c>
      <c r="AO11" s="290" t="s">
        <v>669</v>
      </c>
      <c r="AP11" s="290" t="s">
        <v>670</v>
      </c>
      <c r="AQ11" s="291" t="s">
        <v>672</v>
      </c>
      <c r="AR11" s="290" t="s">
        <v>699</v>
      </c>
      <c r="AS11" s="290" t="s">
        <v>700</v>
      </c>
      <c r="AT11" s="291" t="s">
        <v>724</v>
      </c>
      <c r="AU11" s="290" t="s">
        <v>725</v>
      </c>
      <c r="AV11" s="290" t="s">
        <v>726</v>
      </c>
      <c r="AW11" s="291" t="s">
        <v>727</v>
      </c>
    </row>
    <row r="12" spans="3:49" ht="36.75" customHeight="1" thickBot="1">
      <c r="C12" s="184">
        <v>1</v>
      </c>
      <c r="D12" s="146" t="s">
        <v>207</v>
      </c>
      <c r="E12" s="151" t="s">
        <v>5</v>
      </c>
      <c r="F12" s="151" t="s">
        <v>5</v>
      </c>
      <c r="G12" s="151" t="s">
        <v>5</v>
      </c>
      <c r="H12" s="151" t="s">
        <v>5</v>
      </c>
      <c r="I12" s="151" t="s">
        <v>5</v>
      </c>
      <c r="J12" s="151" t="s">
        <v>5</v>
      </c>
      <c r="K12" s="151" t="s">
        <v>5</v>
      </c>
      <c r="L12" s="151" t="s">
        <v>5</v>
      </c>
      <c r="M12" s="151" t="s">
        <v>5</v>
      </c>
      <c r="N12" s="151" t="s">
        <v>5</v>
      </c>
      <c r="O12" s="151" t="s">
        <v>5</v>
      </c>
      <c r="P12" s="151" t="s">
        <v>5</v>
      </c>
      <c r="Q12" s="151" t="s">
        <v>5</v>
      </c>
      <c r="R12" s="151" t="s">
        <v>5</v>
      </c>
      <c r="S12" s="151" t="s">
        <v>5</v>
      </c>
      <c r="T12" s="151" t="s">
        <v>5</v>
      </c>
      <c r="U12" s="151" t="s">
        <v>5</v>
      </c>
      <c r="V12" s="151" t="s">
        <v>5</v>
      </c>
      <c r="W12" s="151">
        <v>3</v>
      </c>
      <c r="X12" s="151">
        <v>0</v>
      </c>
      <c r="Y12" s="194">
        <v>1</v>
      </c>
      <c r="Z12" s="151">
        <v>7</v>
      </c>
      <c r="AA12" s="151">
        <v>1</v>
      </c>
      <c r="AB12" s="194">
        <v>0.88</v>
      </c>
      <c r="AC12" s="151">
        <v>9</v>
      </c>
      <c r="AD12" s="151">
        <v>1</v>
      </c>
      <c r="AE12" s="194">
        <v>0.8</v>
      </c>
      <c r="AF12" s="151">
        <v>8</v>
      </c>
      <c r="AG12" s="151">
        <v>1</v>
      </c>
      <c r="AH12" s="194">
        <v>0.78</v>
      </c>
      <c r="AI12" s="151">
        <v>8</v>
      </c>
      <c r="AJ12" s="151">
        <v>1</v>
      </c>
      <c r="AK12" s="194">
        <v>0.78</v>
      </c>
      <c r="AL12" s="151">
        <v>10</v>
      </c>
      <c r="AM12" s="151">
        <v>2</v>
      </c>
      <c r="AN12" s="194">
        <v>0.83</v>
      </c>
      <c r="AO12" s="151">
        <v>15</v>
      </c>
      <c r="AP12" s="151">
        <v>1</v>
      </c>
      <c r="AQ12" s="194">
        <v>0.69</v>
      </c>
      <c r="AR12" s="151">
        <v>14</v>
      </c>
      <c r="AS12" s="151">
        <v>1</v>
      </c>
      <c r="AT12" s="194">
        <v>0.67</v>
      </c>
      <c r="AU12" s="326">
        <v>15</v>
      </c>
      <c r="AV12" s="326">
        <v>1</v>
      </c>
      <c r="AW12" s="327">
        <v>0.69</v>
      </c>
    </row>
    <row r="13" spans="3:49" ht="16" thickBot="1">
      <c r="C13" s="184">
        <v>3</v>
      </c>
      <c r="D13" s="147" t="s">
        <v>208</v>
      </c>
      <c r="E13" s="149">
        <v>16</v>
      </c>
      <c r="F13" s="149">
        <v>3</v>
      </c>
      <c r="G13" s="160">
        <v>0.75</v>
      </c>
      <c r="H13" s="149">
        <v>16</v>
      </c>
      <c r="I13" s="149">
        <v>3</v>
      </c>
      <c r="J13" s="160">
        <v>0.75</v>
      </c>
      <c r="K13" s="149">
        <v>30</v>
      </c>
      <c r="L13" s="149">
        <v>5</v>
      </c>
      <c r="M13" s="160">
        <v>0.34</v>
      </c>
      <c r="N13" s="149">
        <v>29</v>
      </c>
      <c r="O13" s="149">
        <v>3</v>
      </c>
      <c r="P13" s="148">
        <v>0.28000000000000003</v>
      </c>
      <c r="Q13" s="149">
        <v>56</v>
      </c>
      <c r="R13" s="149">
        <v>5</v>
      </c>
      <c r="S13" s="148">
        <v>0.62</v>
      </c>
      <c r="T13" s="149">
        <v>35</v>
      </c>
      <c r="U13" s="149">
        <v>7</v>
      </c>
      <c r="V13" s="148">
        <v>0.43</v>
      </c>
      <c r="W13" s="149">
        <v>35</v>
      </c>
      <c r="X13" s="149">
        <v>7</v>
      </c>
      <c r="Y13" s="195">
        <v>0.43</v>
      </c>
      <c r="Z13" s="149">
        <v>30</v>
      </c>
      <c r="AA13" s="149">
        <v>4</v>
      </c>
      <c r="AB13" s="195">
        <v>0.5</v>
      </c>
      <c r="AC13" s="149">
        <v>25</v>
      </c>
      <c r="AD13" s="149">
        <v>4</v>
      </c>
      <c r="AE13" s="195">
        <v>0.55000000000000004</v>
      </c>
      <c r="AF13" s="149">
        <v>26</v>
      </c>
      <c r="AG13" s="149">
        <v>3</v>
      </c>
      <c r="AH13" s="195">
        <v>0.52</v>
      </c>
      <c r="AI13" s="149">
        <v>28</v>
      </c>
      <c r="AJ13" s="149">
        <v>4</v>
      </c>
      <c r="AK13" s="195">
        <v>0.56000000000000005</v>
      </c>
      <c r="AL13" s="151">
        <v>29</v>
      </c>
      <c r="AM13" s="151">
        <v>6</v>
      </c>
      <c r="AN13" s="194">
        <v>0.54</v>
      </c>
      <c r="AO13" s="151">
        <v>24</v>
      </c>
      <c r="AP13" s="151">
        <v>6</v>
      </c>
      <c r="AQ13" s="194">
        <v>0.6</v>
      </c>
      <c r="AR13" s="151">
        <v>25</v>
      </c>
      <c r="AS13" s="151">
        <v>5</v>
      </c>
      <c r="AT13" s="194">
        <v>0.56999999999999995</v>
      </c>
      <c r="AU13" s="151">
        <v>24</v>
      </c>
      <c r="AV13" s="151">
        <v>5</v>
      </c>
      <c r="AW13" s="325">
        <v>0.55000000000000004</v>
      </c>
    </row>
    <row r="14" spans="3:49" ht="32.25" customHeight="1" thickBot="1">
      <c r="C14" s="184">
        <v>2</v>
      </c>
      <c r="D14" s="147" t="s">
        <v>618</v>
      </c>
      <c r="E14" s="149">
        <v>2</v>
      </c>
      <c r="F14" s="149">
        <v>1</v>
      </c>
      <c r="G14" s="160">
        <v>0.67</v>
      </c>
      <c r="H14" s="149">
        <v>2</v>
      </c>
      <c r="I14" s="149">
        <v>1</v>
      </c>
      <c r="J14" s="160">
        <v>0.67</v>
      </c>
      <c r="K14" s="149">
        <v>3</v>
      </c>
      <c r="L14" s="149">
        <v>0</v>
      </c>
      <c r="M14" s="160">
        <v>0.33</v>
      </c>
      <c r="N14" s="149">
        <v>2</v>
      </c>
      <c r="O14" s="149">
        <v>1</v>
      </c>
      <c r="P14" s="148">
        <v>0.33</v>
      </c>
      <c r="Q14" s="149">
        <v>2</v>
      </c>
      <c r="R14" s="149">
        <v>1</v>
      </c>
      <c r="S14" s="148">
        <v>0.33</v>
      </c>
      <c r="T14" s="149">
        <v>2</v>
      </c>
      <c r="U14" s="149">
        <v>1</v>
      </c>
      <c r="V14" s="148">
        <v>0.33329999999999999</v>
      </c>
      <c r="W14" s="149">
        <v>2</v>
      </c>
      <c r="X14" s="149">
        <v>1</v>
      </c>
      <c r="Y14" s="195">
        <v>0.33329999999999999</v>
      </c>
      <c r="Z14" s="149">
        <v>2</v>
      </c>
      <c r="AA14" s="149">
        <v>1</v>
      </c>
      <c r="AB14" s="195">
        <v>0.33</v>
      </c>
      <c r="AC14" s="149">
        <v>2</v>
      </c>
      <c r="AD14" s="149">
        <v>1</v>
      </c>
      <c r="AE14" s="195">
        <v>0.67</v>
      </c>
      <c r="AF14" s="149">
        <v>2</v>
      </c>
      <c r="AG14" s="149">
        <v>1</v>
      </c>
      <c r="AH14" s="195">
        <v>0.67</v>
      </c>
      <c r="AI14" s="149">
        <v>2</v>
      </c>
      <c r="AJ14" s="149">
        <v>1</v>
      </c>
      <c r="AK14" s="195">
        <v>0.67</v>
      </c>
      <c r="AL14" s="151">
        <v>2</v>
      </c>
      <c r="AM14" s="151">
        <v>2</v>
      </c>
      <c r="AN14" s="194">
        <v>0.5</v>
      </c>
      <c r="AO14" s="151">
        <v>2</v>
      </c>
      <c r="AP14" s="151">
        <v>2</v>
      </c>
      <c r="AQ14" s="194">
        <v>0.5</v>
      </c>
      <c r="AR14" s="151">
        <v>2</v>
      </c>
      <c r="AS14" s="151">
        <v>2</v>
      </c>
      <c r="AT14" s="194">
        <v>0.5</v>
      </c>
      <c r="AU14" s="151">
        <v>2</v>
      </c>
      <c r="AV14" s="151">
        <v>2</v>
      </c>
      <c r="AW14" s="325">
        <v>0.5</v>
      </c>
    </row>
    <row r="15" spans="3:49" ht="35.15" customHeight="1" thickBot="1">
      <c r="C15" s="184">
        <v>4</v>
      </c>
      <c r="D15" s="147" t="s">
        <v>619</v>
      </c>
      <c r="E15" s="149">
        <v>2</v>
      </c>
      <c r="F15" s="149">
        <v>1</v>
      </c>
      <c r="G15" s="160">
        <v>0.33</v>
      </c>
      <c r="H15" s="149">
        <v>2</v>
      </c>
      <c r="I15" s="149">
        <v>1</v>
      </c>
      <c r="J15" s="160">
        <v>0.33</v>
      </c>
      <c r="K15" s="149">
        <v>2</v>
      </c>
      <c r="L15" s="149">
        <v>2</v>
      </c>
      <c r="M15" s="160">
        <v>0.5</v>
      </c>
      <c r="N15" s="149">
        <v>2</v>
      </c>
      <c r="O15" s="149">
        <v>2</v>
      </c>
      <c r="P15" s="148">
        <v>0.5</v>
      </c>
      <c r="Q15" s="149">
        <v>2</v>
      </c>
      <c r="R15" s="149">
        <v>2</v>
      </c>
      <c r="S15" s="148">
        <v>0.5</v>
      </c>
      <c r="T15" s="149">
        <v>2</v>
      </c>
      <c r="U15" s="149">
        <v>2</v>
      </c>
      <c r="V15" s="148">
        <v>0.5</v>
      </c>
      <c r="W15" s="149">
        <v>2</v>
      </c>
      <c r="X15" s="149">
        <v>2</v>
      </c>
      <c r="Y15" s="195">
        <v>0.5</v>
      </c>
      <c r="Z15" s="149">
        <v>2</v>
      </c>
      <c r="AA15" s="149">
        <v>2</v>
      </c>
      <c r="AB15" s="195">
        <v>0.5</v>
      </c>
      <c r="AC15" s="149">
        <v>2</v>
      </c>
      <c r="AD15" s="149">
        <v>2</v>
      </c>
      <c r="AE15" s="195">
        <v>0.5</v>
      </c>
      <c r="AF15" s="149">
        <v>2</v>
      </c>
      <c r="AG15" s="149">
        <v>2</v>
      </c>
      <c r="AH15" s="195">
        <v>0.5</v>
      </c>
      <c r="AI15" s="149">
        <v>2</v>
      </c>
      <c r="AJ15" s="149">
        <v>2</v>
      </c>
      <c r="AK15" s="195">
        <v>0.5</v>
      </c>
      <c r="AL15" s="151">
        <v>2</v>
      </c>
      <c r="AM15" s="151">
        <v>2</v>
      </c>
      <c r="AN15" s="194">
        <v>0.5</v>
      </c>
      <c r="AO15" s="151">
        <v>2</v>
      </c>
      <c r="AP15" s="151">
        <v>2</v>
      </c>
      <c r="AQ15" s="194">
        <v>0.5</v>
      </c>
      <c r="AR15" s="151">
        <v>2</v>
      </c>
      <c r="AS15" s="151">
        <v>2</v>
      </c>
      <c r="AT15" s="194">
        <v>0.5</v>
      </c>
      <c r="AU15" s="151">
        <v>2</v>
      </c>
      <c r="AV15" s="151">
        <v>2</v>
      </c>
      <c r="AW15" s="325">
        <v>0.5</v>
      </c>
    </row>
    <row r="16" spans="3:49" ht="35.15" customHeight="1" thickBot="1">
      <c r="C16" s="184">
        <v>5</v>
      </c>
      <c r="D16" s="147" t="s">
        <v>209</v>
      </c>
      <c r="E16" s="149">
        <v>13</v>
      </c>
      <c r="F16" s="149">
        <v>3</v>
      </c>
      <c r="G16" s="160">
        <v>0.125</v>
      </c>
      <c r="H16" s="149">
        <v>13</v>
      </c>
      <c r="I16" s="149">
        <v>3</v>
      </c>
      <c r="J16" s="160">
        <v>0.125</v>
      </c>
      <c r="K16" s="149">
        <v>13</v>
      </c>
      <c r="L16" s="149">
        <v>3</v>
      </c>
      <c r="M16" s="160">
        <v>0.13</v>
      </c>
      <c r="N16" s="149">
        <v>13</v>
      </c>
      <c r="O16" s="149">
        <v>3</v>
      </c>
      <c r="P16" s="150">
        <v>0.15</v>
      </c>
      <c r="Q16" s="149">
        <v>13</v>
      </c>
      <c r="R16" s="149">
        <v>3</v>
      </c>
      <c r="S16" s="148">
        <v>0.13</v>
      </c>
      <c r="T16" s="149">
        <v>13</v>
      </c>
      <c r="U16" s="149">
        <v>3</v>
      </c>
      <c r="V16" s="148">
        <v>0.125</v>
      </c>
      <c r="W16" s="149">
        <v>13</v>
      </c>
      <c r="X16" s="149">
        <v>3</v>
      </c>
      <c r="Y16" s="195">
        <v>0.125</v>
      </c>
      <c r="Z16" s="149">
        <v>12</v>
      </c>
      <c r="AA16" s="149">
        <v>3</v>
      </c>
      <c r="AB16" s="195">
        <v>7.0000000000000007E-2</v>
      </c>
      <c r="AC16" s="149">
        <v>12</v>
      </c>
      <c r="AD16" s="149">
        <v>3</v>
      </c>
      <c r="AE16" s="195">
        <v>7.0000000000000007E-2</v>
      </c>
      <c r="AF16" s="149">
        <v>12</v>
      </c>
      <c r="AG16" s="149">
        <v>3</v>
      </c>
      <c r="AH16" s="195">
        <v>7.0000000000000007E-2</v>
      </c>
      <c r="AI16" s="149">
        <v>13</v>
      </c>
      <c r="AJ16" s="149">
        <v>3</v>
      </c>
      <c r="AK16" s="195">
        <v>0.13</v>
      </c>
      <c r="AL16" s="151">
        <v>12</v>
      </c>
      <c r="AM16" s="151">
        <v>3</v>
      </c>
      <c r="AN16" s="194">
        <v>0</v>
      </c>
      <c r="AO16" s="151">
        <v>12</v>
      </c>
      <c r="AP16" s="151">
        <v>4</v>
      </c>
      <c r="AQ16" s="194">
        <v>0.06</v>
      </c>
      <c r="AR16" s="151">
        <v>12</v>
      </c>
      <c r="AS16" s="151">
        <v>4</v>
      </c>
      <c r="AT16" s="194">
        <v>0.06</v>
      </c>
      <c r="AU16" s="151">
        <v>12</v>
      </c>
      <c r="AV16" s="151">
        <v>5</v>
      </c>
      <c r="AW16" s="325">
        <v>0.12</v>
      </c>
    </row>
    <row r="17" spans="1:49" ht="35.15" customHeight="1">
      <c r="C17" s="152"/>
      <c r="D17" s="153" t="s">
        <v>324</v>
      </c>
      <c r="E17" s="185">
        <f>SUM(E12:E16)</f>
        <v>33</v>
      </c>
      <c r="F17" s="185">
        <f>SUM(F12:F16)</f>
        <v>8</v>
      </c>
      <c r="G17" s="162">
        <v>0.46951219512195119</v>
      </c>
      <c r="H17" s="185">
        <f>SUM(H12:H16)</f>
        <v>33</v>
      </c>
      <c r="I17" s="185">
        <f>SUM(I12:I16)</f>
        <v>8</v>
      </c>
      <c r="J17" s="162">
        <v>0.46951219512195119</v>
      </c>
      <c r="K17" s="185">
        <f>SUM(K12:K16)</f>
        <v>48</v>
      </c>
      <c r="L17" s="185">
        <f>SUM(L12:L16)</f>
        <v>10</v>
      </c>
      <c r="M17" s="162">
        <v>0.29258620689655168</v>
      </c>
      <c r="N17" s="185">
        <f>SUM(N12:N16)</f>
        <v>46</v>
      </c>
      <c r="O17" s="185">
        <f>SUM(O12:O16)</f>
        <v>9</v>
      </c>
      <c r="P17" s="162">
        <v>0.26</v>
      </c>
      <c r="Q17" s="161">
        <v>73</v>
      </c>
      <c r="R17" s="161">
        <v>11</v>
      </c>
      <c r="S17" s="162">
        <v>0.51</v>
      </c>
      <c r="T17" s="161">
        <v>52</v>
      </c>
      <c r="U17" s="161">
        <v>13</v>
      </c>
      <c r="V17" s="162">
        <v>0.35476769230769228</v>
      </c>
      <c r="W17" s="161">
        <v>55</v>
      </c>
      <c r="X17" s="185">
        <f>SUM(X12:X16)</f>
        <v>13</v>
      </c>
      <c r="Y17" s="196">
        <v>0.38323382352941177</v>
      </c>
      <c r="Z17" s="185">
        <f>SUM(Z12:Z16)</f>
        <v>53</v>
      </c>
      <c r="AA17" s="185">
        <f>SUM(AA12:AA16)</f>
        <v>11</v>
      </c>
      <c r="AB17" s="196">
        <v>0.44</v>
      </c>
      <c r="AC17" s="185">
        <f>SUM(AC12:AC16)</f>
        <v>50</v>
      </c>
      <c r="AD17" s="185">
        <f>SUM(AD12:AD16)</f>
        <v>11</v>
      </c>
      <c r="AE17" s="196">
        <v>0.47557377049180333</v>
      </c>
      <c r="AF17" s="185">
        <f>SUM(AF12:AF16)</f>
        <v>50</v>
      </c>
      <c r="AG17" s="185">
        <f>SUM(AG12:AG16)</f>
        <v>10</v>
      </c>
      <c r="AH17" s="196">
        <v>0.45266666666666672</v>
      </c>
      <c r="AI17" s="185">
        <f>SUM(AI12:AI16)</f>
        <v>53</v>
      </c>
      <c r="AJ17" s="185">
        <f>SUM(AJ12:AJ16)</f>
        <v>11</v>
      </c>
      <c r="AK17" s="196">
        <v>0.48484375000000002</v>
      </c>
      <c r="AL17" s="185">
        <f>SUM(AL12:AL16)</f>
        <v>55</v>
      </c>
      <c r="AM17" s="185">
        <f>SUM(AM12:AM16)</f>
        <v>15</v>
      </c>
      <c r="AN17" s="196">
        <v>0.46942857142857142</v>
      </c>
      <c r="AO17" s="185">
        <f>SUM(AO12:AO16)</f>
        <v>55</v>
      </c>
      <c r="AP17" s="185">
        <f>SUM(AP12:AP16)</f>
        <v>15</v>
      </c>
      <c r="AQ17" s="196">
        <v>0.48571428571428571</v>
      </c>
      <c r="AR17" s="185">
        <f>SUM(AR12:AR16)</f>
        <v>55</v>
      </c>
      <c r="AS17" s="185">
        <f>SUM(AS12:AS16)</f>
        <v>14</v>
      </c>
      <c r="AT17" s="196">
        <v>0.46536231884057971</v>
      </c>
      <c r="AU17" s="185">
        <f>SUM(AU12:AU16)</f>
        <v>55</v>
      </c>
      <c r="AV17" s="185">
        <f>SUM(AV12:AV16)</f>
        <v>15</v>
      </c>
      <c r="AW17" s="196">
        <v>0.47185714285714286</v>
      </c>
    </row>
    <row r="18" spans="1:49" ht="35.15" customHeight="1">
      <c r="C18" s="187" t="s">
        <v>6</v>
      </c>
      <c r="D18" s="213"/>
      <c r="E18" s="213"/>
      <c r="F18" s="214"/>
      <c r="G18" s="214"/>
      <c r="H18" s="214"/>
      <c r="I18" s="214"/>
      <c r="J18" s="214"/>
      <c r="K18" s="214"/>
      <c r="L18" s="25"/>
      <c r="M18" s="107"/>
      <c r="N18" s="107"/>
      <c r="O18" s="107"/>
      <c r="P18" s="107"/>
      <c r="AR18" s="108"/>
      <c r="AS18" s="108"/>
      <c r="AU18" s="108"/>
      <c r="AV18" s="108"/>
      <c r="AW18" s="11" t="s">
        <v>13</v>
      </c>
    </row>
    <row r="19" spans="1:49" ht="35.15" customHeight="1">
      <c r="E19" s="108"/>
      <c r="F19" s="212"/>
      <c r="G19" s="212"/>
      <c r="H19" s="212"/>
      <c r="I19" s="212"/>
      <c r="J19" s="212"/>
      <c r="K19" s="212"/>
      <c r="L19" s="25"/>
      <c r="M19" s="107"/>
      <c r="N19" s="107"/>
      <c r="O19" s="107"/>
      <c r="P19" s="107"/>
      <c r="AR19" s="108"/>
      <c r="AS19" s="108"/>
      <c r="AT19" s="108"/>
      <c r="AU19" s="108"/>
      <c r="AV19" s="108"/>
    </row>
    <row r="20" spans="1:49" ht="16.5" customHeight="1">
      <c r="C20" s="23"/>
      <c r="D20" s="24"/>
      <c r="E20" s="24"/>
      <c r="F20" s="108"/>
      <c r="G20" s="24"/>
      <c r="I20" s="24"/>
      <c r="K20" s="24"/>
      <c r="L20" s="108"/>
      <c r="M20" s="24"/>
      <c r="O20" s="24"/>
      <c r="Q20" s="24"/>
      <c r="S20" s="24"/>
      <c r="U20" s="24"/>
      <c r="W20" s="24"/>
      <c r="Y20" s="24"/>
      <c r="AR20" s="108"/>
      <c r="AS20" s="108"/>
      <c r="AT20" s="108"/>
      <c r="AU20" s="108"/>
      <c r="AV20" s="108"/>
    </row>
    <row r="21" spans="1:49">
      <c r="D21" s="108"/>
      <c r="E21" s="108"/>
      <c r="F21" s="108"/>
      <c r="G21" s="108"/>
      <c r="L21" s="108"/>
      <c r="M21" s="108"/>
      <c r="AR21" s="108"/>
      <c r="AS21" s="108"/>
      <c r="AT21" s="108"/>
      <c r="AU21" s="108"/>
      <c r="AV21" s="108"/>
    </row>
    <row r="22" spans="1:49" ht="15" customHeight="1">
      <c r="D22" s="108"/>
      <c r="E22" s="108"/>
      <c r="F22" s="108"/>
      <c r="G22" s="108"/>
      <c r="L22" s="108"/>
      <c r="M22" s="108"/>
      <c r="AR22" s="108"/>
      <c r="AS22" s="108"/>
      <c r="AT22" s="108"/>
      <c r="AU22" s="108"/>
      <c r="AV22" s="108"/>
    </row>
    <row r="23" spans="1:49" ht="15" customHeight="1">
      <c r="D23" s="108"/>
      <c r="E23" s="108"/>
      <c r="F23" s="108"/>
      <c r="G23" s="108"/>
      <c r="L23" s="108"/>
      <c r="M23" s="108"/>
      <c r="AA23" s="24"/>
      <c r="AC23" s="24"/>
      <c r="AE23" s="24"/>
      <c r="AG23" s="24"/>
      <c r="AI23" s="24"/>
      <c r="AK23" s="24"/>
      <c r="AM23" s="24"/>
    </row>
    <row r="25" spans="1:49" ht="15" customHeight="1"/>
    <row r="26" spans="1:49" ht="15" customHeight="1"/>
    <row r="29" spans="1:49">
      <c r="D29" s="108"/>
      <c r="E29" s="108"/>
    </row>
    <row r="30" spans="1:49">
      <c r="D30" s="108"/>
      <c r="E30" s="108"/>
    </row>
    <row r="31" spans="1:49">
      <c r="D31" s="108"/>
      <c r="E31" s="108"/>
    </row>
    <row r="32" spans="1:49" s="107" customFormat="1">
      <c r="A32" s="108"/>
      <c r="B32" s="108"/>
      <c r="C32" s="108"/>
      <c r="D32" s="108"/>
      <c r="E32" s="108"/>
      <c r="H32" s="108"/>
      <c r="I32" s="108"/>
      <c r="J32" s="108"/>
      <c r="K32" s="108"/>
      <c r="L32" s="11"/>
      <c r="M32" s="12"/>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25"/>
    </row>
    <row r="33" spans="1:44" s="107" customFormat="1">
      <c r="A33" s="108"/>
      <c r="B33" s="108"/>
      <c r="C33" s="108"/>
      <c r="D33" s="108"/>
      <c r="E33" s="108"/>
      <c r="H33" s="108"/>
      <c r="I33" s="108"/>
      <c r="J33" s="108"/>
      <c r="K33" s="108"/>
      <c r="L33" s="11"/>
      <c r="M33" s="12"/>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25"/>
    </row>
    <row r="34" spans="1:44" s="107" customFormat="1">
      <c r="A34" s="108"/>
      <c r="B34" s="108"/>
      <c r="C34" s="108"/>
      <c r="D34" s="108"/>
      <c r="E34" s="108"/>
      <c r="H34" s="108"/>
      <c r="I34" s="108"/>
      <c r="J34" s="108"/>
      <c r="K34" s="108"/>
      <c r="L34" s="11"/>
      <c r="M34" s="12"/>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25"/>
    </row>
    <row r="35" spans="1:44" s="107" customFormat="1">
      <c r="A35" s="108"/>
      <c r="B35" s="108"/>
      <c r="C35" s="108"/>
      <c r="D35" s="108"/>
      <c r="E35" s="108"/>
      <c r="H35" s="108"/>
      <c r="I35" s="108"/>
      <c r="J35" s="108"/>
      <c r="K35" s="108"/>
      <c r="L35" s="11"/>
      <c r="M35" s="12"/>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25"/>
    </row>
    <row r="36" spans="1:44" s="107" customFormat="1">
      <c r="A36" s="108"/>
      <c r="B36" s="108"/>
      <c r="C36" s="108"/>
      <c r="D36" s="108"/>
      <c r="E36" s="108"/>
      <c r="H36" s="108"/>
      <c r="I36" s="108"/>
      <c r="J36" s="108"/>
      <c r="K36" s="108"/>
      <c r="L36" s="11"/>
      <c r="M36" s="12"/>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25"/>
    </row>
    <row r="37" spans="1:44" s="107" customFormat="1">
      <c r="A37" s="108"/>
      <c r="B37" s="108"/>
      <c r="C37" s="108"/>
      <c r="D37" s="108"/>
      <c r="E37" s="108"/>
      <c r="H37" s="108"/>
      <c r="I37" s="108"/>
      <c r="J37" s="108"/>
      <c r="K37" s="108"/>
      <c r="L37" s="11"/>
      <c r="M37" s="12"/>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25"/>
    </row>
    <row r="38" spans="1:44" s="107" customFormat="1">
      <c r="A38" s="108"/>
      <c r="B38" s="108"/>
      <c r="C38" s="108"/>
      <c r="D38" s="108"/>
      <c r="E38" s="108"/>
      <c r="H38" s="108"/>
      <c r="I38" s="108"/>
      <c r="J38" s="108"/>
      <c r="K38" s="108"/>
      <c r="L38" s="11"/>
      <c r="M38" s="12"/>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25"/>
    </row>
    <row r="39" spans="1:44" s="107" customFormat="1">
      <c r="A39" s="108"/>
      <c r="B39" s="108"/>
      <c r="C39" s="108"/>
      <c r="D39" s="108"/>
      <c r="E39" s="108"/>
      <c r="H39" s="108"/>
      <c r="I39" s="108"/>
      <c r="J39" s="108"/>
      <c r="K39" s="108"/>
      <c r="L39" s="11"/>
      <c r="M39" s="12"/>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25"/>
    </row>
    <row r="40" spans="1:44" s="107" customFormat="1">
      <c r="A40" s="108"/>
      <c r="B40" s="108"/>
      <c r="C40" s="108"/>
      <c r="D40" s="108"/>
      <c r="E40" s="108"/>
      <c r="H40" s="108"/>
      <c r="I40" s="108"/>
      <c r="J40" s="108"/>
      <c r="K40" s="108"/>
      <c r="L40" s="11"/>
      <c r="M40" s="12"/>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25"/>
    </row>
    <row r="41" spans="1:44" s="107" customFormat="1">
      <c r="A41" s="108"/>
      <c r="B41" s="108"/>
      <c r="C41" s="108"/>
      <c r="D41" s="108"/>
      <c r="E41" s="108"/>
      <c r="H41" s="108"/>
      <c r="I41" s="108"/>
      <c r="J41" s="108"/>
      <c r="K41" s="108"/>
      <c r="L41" s="11"/>
      <c r="M41" s="12"/>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25"/>
    </row>
    <row r="42" spans="1:44" s="107" customFormat="1">
      <c r="A42" s="108"/>
      <c r="B42" s="108"/>
      <c r="C42" s="108"/>
      <c r="D42" s="108"/>
      <c r="E42" s="108"/>
      <c r="H42" s="108"/>
      <c r="I42" s="108"/>
      <c r="J42" s="108"/>
      <c r="K42" s="108"/>
      <c r="L42" s="11"/>
      <c r="M42" s="12"/>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25"/>
    </row>
    <row r="43" spans="1:44" s="107" customFormat="1">
      <c r="A43" s="108"/>
      <c r="B43" s="108"/>
      <c r="C43" s="108"/>
      <c r="D43" s="108"/>
      <c r="E43" s="108"/>
      <c r="H43" s="108"/>
      <c r="I43" s="108"/>
      <c r="J43" s="108"/>
      <c r="K43" s="108"/>
      <c r="L43" s="11"/>
      <c r="M43" s="12"/>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25"/>
    </row>
    <row r="44" spans="1:44" s="107" customFormat="1">
      <c r="A44" s="108"/>
      <c r="B44" s="108"/>
      <c r="C44" s="108"/>
      <c r="D44" s="109"/>
      <c r="E44" s="109"/>
      <c r="H44" s="108"/>
      <c r="I44" s="108"/>
      <c r="J44" s="108"/>
      <c r="K44" s="108"/>
      <c r="L44" s="11"/>
      <c r="M44" s="12"/>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25"/>
    </row>
    <row r="45" spans="1:44" s="107" customFormat="1">
      <c r="A45" s="108"/>
      <c r="B45" s="108"/>
      <c r="C45" s="108"/>
      <c r="D45" s="109"/>
      <c r="E45" s="109"/>
      <c r="H45" s="108"/>
      <c r="I45" s="108"/>
      <c r="J45" s="108"/>
      <c r="K45" s="108"/>
      <c r="L45" s="11"/>
      <c r="M45" s="12"/>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25"/>
    </row>
    <row r="46" spans="1:44" s="107" customFormat="1">
      <c r="A46" s="108"/>
      <c r="B46" s="108"/>
      <c r="C46" s="108"/>
      <c r="D46" s="109"/>
      <c r="E46" s="109"/>
      <c r="H46" s="108"/>
      <c r="I46" s="108"/>
      <c r="J46" s="108"/>
      <c r="K46" s="108"/>
      <c r="L46" s="11"/>
      <c r="M46" s="12"/>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25"/>
    </row>
  </sheetData>
  <protectedRanges>
    <protectedRange sqref="E11:AG11 AI11:AJ11 AL11:AW11" name="Range1"/>
    <protectedRange sqref="C18" name="Range1_2"/>
    <protectedRange sqref="G17 J17 M17 P17:W17 Y17" name="Range1_4_1"/>
    <protectedRange sqref="E12:AB16" name="Range1_4"/>
    <protectedRange sqref="E17:F17 H17:I17 K17:L17 N17:O17 X17 Z17:AA17 AC17:AD17 AF17:AG17 AI17:AJ17 AL17:AM17 AO17:AP17 AR17:AS17 AU17:AV17" name="Range1_4_1_1"/>
  </protectedRanges>
  <pageMargins left="0.25" right="0.25" top="0.75" bottom="0.75" header="0.3" footer="0.3"/>
  <pageSetup paperSize="9" orientation="portrait" r:id="rId1"/>
  <headerFooter>
    <oddFooter>&amp;C&amp;"Calibri"&amp;11&amp;K000000&amp;"Calibri"&amp;11&amp;K000000&amp;10&amp;K663300Classification: &amp;K000000Public   عام_x000D_&amp;1#&amp;"Calibri"&amp;10&amp;K000000Internal - داخلي</oddFooter>
    <evenFooter>&amp;C&amp;10&amp;K663300Classification: &amp;K000000Public   عام</evenFooter>
    <firstFooter>&amp;C&amp;10&amp;K663300Classification: &amp;K000000Public   عام</first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18F0E-898F-4AE5-9350-7F8BD0586B08}">
  <sheetPr codeName="Sheet4">
    <pageSetUpPr autoPageBreaks="0" fitToPage="1"/>
  </sheetPr>
  <dimension ref="A8:AV30"/>
  <sheetViews>
    <sheetView showGridLines="0" showRowColHeaders="0" rightToLeft="1" topLeftCell="C1" zoomScale="70" zoomScaleNormal="70" workbookViewId="0">
      <pane xSplit="2" ySplit="12" topLeftCell="AG13" activePane="bottomRight" state="frozen"/>
      <selection activeCell="C1" sqref="C1"/>
      <selection pane="topRight" activeCell="E1" sqref="E1"/>
      <selection pane="bottomLeft" activeCell="C13" sqref="C13"/>
      <selection pane="bottomRight" activeCell="AK16" sqref="AI16:AK16"/>
    </sheetView>
  </sheetViews>
  <sheetFormatPr defaultColWidth="8.81640625" defaultRowHeight="14.5"/>
  <cols>
    <col min="1" max="2" width="8.81640625" style="108"/>
    <col min="3" max="3" width="5.54296875" style="108" customWidth="1"/>
    <col min="4" max="4" width="60" style="109" customWidth="1"/>
    <col min="5" max="5" width="31.81640625" style="109" customWidth="1"/>
    <col min="6" max="6" width="13.1796875" style="107" customWidth="1"/>
    <col min="7" max="7" width="20.1796875" style="107" customWidth="1"/>
    <col min="8" max="8" width="14.1796875" style="108" customWidth="1"/>
    <col min="9" max="9" width="19.54296875" style="108" customWidth="1"/>
    <col min="10" max="10" width="12.81640625" style="108" customWidth="1"/>
    <col min="11" max="11" width="19.81640625" style="108" customWidth="1"/>
    <col min="12" max="12" width="13.1796875" style="11" customWidth="1"/>
    <col min="13" max="13" width="20.453125" style="12" customWidth="1"/>
    <col min="14" max="14" width="14.453125" style="108" bestFit="1" customWidth="1"/>
    <col min="15" max="15" width="20" style="108" customWidth="1"/>
    <col min="16" max="16" width="13.81640625" style="108" customWidth="1"/>
    <col min="17" max="17" width="20.453125" style="108" customWidth="1"/>
    <col min="18" max="18" width="13.81640625" style="108" customWidth="1"/>
    <col min="19" max="19" width="19.81640625" style="108" customWidth="1"/>
    <col min="20" max="20" width="20.453125" style="108" customWidth="1"/>
    <col min="21" max="21" width="16.1796875" style="108" customWidth="1"/>
    <col min="22" max="22" width="14.453125" style="108" customWidth="1"/>
    <col min="23" max="23" width="19.54296875" style="108" customWidth="1"/>
    <col min="24" max="24" width="14.453125" style="108" customWidth="1"/>
    <col min="25" max="25" width="15.81640625" style="108" customWidth="1"/>
    <col min="26" max="31" width="14.453125" style="108" customWidth="1"/>
    <col min="32" max="33" width="14.54296875" style="108" customWidth="1"/>
    <col min="34" max="34" width="13.453125" style="108" customWidth="1"/>
    <col min="35" max="35" width="17.81640625" style="108" bestFit="1" customWidth="1"/>
    <col min="36" max="36" width="13.453125" style="108" customWidth="1"/>
    <col min="37" max="37" width="17.81640625" style="108" bestFit="1" customWidth="1"/>
    <col min="38" max="38" width="13.453125" style="108" customWidth="1"/>
    <col min="39" max="39" width="15.1796875" style="108" customWidth="1"/>
    <col min="40" max="40" width="13.1796875" style="108" customWidth="1"/>
    <col min="41" max="41" width="15.453125" style="108" customWidth="1"/>
    <col min="42" max="42" width="13.1796875" style="108" customWidth="1"/>
    <col min="43" max="43" width="14.90625" style="108" customWidth="1"/>
    <col min="44" max="44" width="14.90625" style="25" customWidth="1"/>
    <col min="45" max="46" width="14.90625" style="107" customWidth="1"/>
    <col min="47" max="48" width="8.81640625" style="107"/>
    <col min="49" max="16384" width="8.81640625" style="108"/>
  </cols>
  <sheetData>
    <row r="8" spans="1:48" ht="20.25" customHeight="1">
      <c r="L8" s="108"/>
      <c r="M8" s="108"/>
    </row>
    <row r="9" spans="1:48" ht="72" customHeight="1">
      <c r="C9" s="10"/>
      <c r="D9" s="118" t="s">
        <v>524</v>
      </c>
      <c r="E9" s="10"/>
      <c r="G9" s="115"/>
      <c r="H9" s="115"/>
      <c r="I9" s="115"/>
      <c r="J9" s="115"/>
      <c r="K9" s="115"/>
      <c r="L9" s="115"/>
      <c r="M9" s="115"/>
      <c r="N9" s="115"/>
      <c r="O9" s="55"/>
      <c r="P9" s="55"/>
      <c r="Q9" s="55"/>
      <c r="R9" s="55"/>
      <c r="S9" s="55"/>
      <c r="T9" s="55"/>
      <c r="U9" s="55"/>
      <c r="V9" s="55"/>
      <c r="W9" s="55"/>
      <c r="X9" s="55"/>
      <c r="Y9" s="55"/>
      <c r="Z9" s="55"/>
      <c r="AA9" s="55"/>
      <c r="AB9" s="55"/>
      <c r="AC9" s="55"/>
      <c r="AD9" s="55"/>
      <c r="AE9" s="55"/>
    </row>
    <row r="10" spans="1:48" ht="15" customHeight="1">
      <c r="C10" s="33"/>
      <c r="D10" s="33"/>
      <c r="E10" s="33"/>
      <c r="F10" s="28"/>
      <c r="G10" s="28"/>
      <c r="H10" s="33"/>
      <c r="I10" s="33"/>
      <c r="J10" s="33"/>
      <c r="K10" s="33"/>
      <c r="L10" s="33"/>
      <c r="M10" s="33"/>
    </row>
    <row r="11" spans="1:48">
      <c r="F11" s="109"/>
      <c r="G11" s="109"/>
      <c r="H11" s="109"/>
      <c r="I11" s="109"/>
      <c r="J11" s="109"/>
      <c r="K11" s="109"/>
      <c r="L11" s="109"/>
      <c r="M11" s="109"/>
      <c r="N11" s="109"/>
      <c r="O11" s="109"/>
      <c r="P11" s="109"/>
      <c r="Q11" s="109"/>
      <c r="R11" s="109"/>
      <c r="S11" s="109"/>
      <c r="T11" s="109"/>
      <c r="U11" s="109"/>
      <c r="V11" s="109"/>
    </row>
    <row r="12" spans="1:48" ht="119.25" customHeight="1" thickBot="1">
      <c r="C12" s="110" t="s">
        <v>4</v>
      </c>
      <c r="D12" s="111" t="s">
        <v>682</v>
      </c>
      <c r="E12" s="112" t="s">
        <v>480</v>
      </c>
      <c r="F12" s="112" t="s">
        <v>481</v>
      </c>
      <c r="G12" s="112" t="s">
        <v>482</v>
      </c>
      <c r="H12" s="112" t="s">
        <v>483</v>
      </c>
      <c r="I12" s="112" t="s">
        <v>484</v>
      </c>
      <c r="J12" s="112" t="s">
        <v>485</v>
      </c>
      <c r="K12" s="112" t="s">
        <v>486</v>
      </c>
      <c r="L12" s="112" t="s">
        <v>487</v>
      </c>
      <c r="M12" s="112" t="s">
        <v>488</v>
      </c>
      <c r="N12" s="112" t="s">
        <v>489</v>
      </c>
      <c r="O12" s="112" t="s">
        <v>490</v>
      </c>
      <c r="P12" s="112" t="s">
        <v>491</v>
      </c>
      <c r="Q12" s="112" t="s">
        <v>492</v>
      </c>
      <c r="R12" s="112" t="s">
        <v>493</v>
      </c>
      <c r="S12" s="112" t="s">
        <v>494</v>
      </c>
      <c r="T12" s="112" t="s">
        <v>495</v>
      </c>
      <c r="U12" s="112" t="s">
        <v>496</v>
      </c>
      <c r="V12" s="112" t="s">
        <v>497</v>
      </c>
      <c r="W12" s="112" t="s">
        <v>507</v>
      </c>
      <c r="X12" s="112" t="s">
        <v>508</v>
      </c>
      <c r="Y12" s="112" t="s">
        <v>509</v>
      </c>
      <c r="Z12" s="112" t="s">
        <v>535</v>
      </c>
      <c r="AA12" s="112" t="s">
        <v>536</v>
      </c>
      <c r="AB12" s="112" t="s">
        <v>537</v>
      </c>
      <c r="AC12" s="112" t="s">
        <v>566</v>
      </c>
      <c r="AD12" s="112" t="s">
        <v>567</v>
      </c>
      <c r="AE12" s="112" t="s">
        <v>568</v>
      </c>
      <c r="AF12" s="200" t="s">
        <v>601</v>
      </c>
      <c r="AG12" s="200" t="s">
        <v>602</v>
      </c>
      <c r="AH12" s="200" t="s">
        <v>603</v>
      </c>
      <c r="AI12" s="255" t="s">
        <v>633</v>
      </c>
      <c r="AJ12" s="255" t="s">
        <v>635</v>
      </c>
      <c r="AK12" s="200" t="s">
        <v>634</v>
      </c>
      <c r="AL12" s="255" t="s">
        <v>669</v>
      </c>
      <c r="AM12" s="255" t="s">
        <v>670</v>
      </c>
      <c r="AN12" s="200" t="s">
        <v>671</v>
      </c>
      <c r="AO12" s="255" t="s">
        <v>699</v>
      </c>
      <c r="AP12" s="255" t="s">
        <v>700</v>
      </c>
      <c r="AQ12" s="200" t="s">
        <v>698</v>
      </c>
      <c r="AR12" s="255" t="s">
        <v>725</v>
      </c>
      <c r="AS12" s="255" t="s">
        <v>726</v>
      </c>
      <c r="AT12" s="200" t="s">
        <v>727</v>
      </c>
      <c r="AV12" s="108"/>
    </row>
    <row r="13" spans="1:48" ht="30.75" customHeight="1" thickBot="1">
      <c r="C13" s="99">
        <v>1</v>
      </c>
      <c r="D13" s="100" t="s">
        <v>210</v>
      </c>
      <c r="E13" s="47">
        <v>47</v>
      </c>
      <c r="F13" s="47">
        <v>0</v>
      </c>
      <c r="G13" s="98">
        <v>0.98</v>
      </c>
      <c r="H13" s="47">
        <v>45</v>
      </c>
      <c r="I13" s="47">
        <v>1</v>
      </c>
      <c r="J13" s="98">
        <v>0.98</v>
      </c>
      <c r="K13" s="47">
        <v>43</v>
      </c>
      <c r="L13" s="47">
        <v>1</v>
      </c>
      <c r="M13" s="48">
        <v>0.98</v>
      </c>
      <c r="N13" s="47">
        <v>45</v>
      </c>
      <c r="O13" s="47">
        <v>5</v>
      </c>
      <c r="P13" s="48">
        <v>0.96</v>
      </c>
      <c r="Q13" s="47">
        <v>47</v>
      </c>
      <c r="R13" s="47">
        <v>5</v>
      </c>
      <c r="S13" s="48">
        <v>0.94</v>
      </c>
      <c r="T13" s="47">
        <v>51</v>
      </c>
      <c r="U13" s="47">
        <v>6</v>
      </c>
      <c r="V13" s="48">
        <v>0.95</v>
      </c>
      <c r="W13" s="47">
        <v>57</v>
      </c>
      <c r="X13" s="47">
        <v>8</v>
      </c>
      <c r="Y13" s="48">
        <v>0.95379999999999998</v>
      </c>
      <c r="Z13" s="215">
        <v>58</v>
      </c>
      <c r="AA13" s="215">
        <v>9</v>
      </c>
      <c r="AB13" s="216">
        <v>0.95520000000000005</v>
      </c>
      <c r="AC13" s="215">
        <v>54</v>
      </c>
      <c r="AD13" s="215">
        <v>9</v>
      </c>
      <c r="AE13" s="216">
        <v>0.97</v>
      </c>
      <c r="AF13" s="215">
        <v>55</v>
      </c>
      <c r="AG13" s="215">
        <v>9</v>
      </c>
      <c r="AH13" s="216">
        <v>0.94</v>
      </c>
      <c r="AI13" s="215">
        <v>57</v>
      </c>
      <c r="AJ13" s="215">
        <v>11</v>
      </c>
      <c r="AK13" s="216">
        <v>0.94</v>
      </c>
      <c r="AL13" s="293">
        <v>59</v>
      </c>
      <c r="AM13" s="293">
        <v>10</v>
      </c>
      <c r="AN13" s="216">
        <v>0.92749999999999999</v>
      </c>
      <c r="AO13" s="293">
        <v>55</v>
      </c>
      <c r="AP13" s="293">
        <v>12</v>
      </c>
      <c r="AQ13" s="216">
        <v>0.94029850746268662</v>
      </c>
      <c r="AR13" s="293">
        <v>56</v>
      </c>
      <c r="AS13" s="293">
        <v>12</v>
      </c>
      <c r="AT13" s="216">
        <v>0.96</v>
      </c>
      <c r="AV13" s="108"/>
    </row>
    <row r="14" spans="1:48" ht="16" thickBot="1">
      <c r="C14" s="99">
        <v>2</v>
      </c>
      <c r="D14" s="100" t="s">
        <v>211</v>
      </c>
      <c r="E14" s="47">
        <v>57</v>
      </c>
      <c r="F14" s="47">
        <v>18</v>
      </c>
      <c r="G14" s="98">
        <v>0.92</v>
      </c>
      <c r="H14" s="47">
        <v>52</v>
      </c>
      <c r="I14" s="47">
        <v>17</v>
      </c>
      <c r="J14" s="98">
        <v>0.9</v>
      </c>
      <c r="K14" s="47">
        <v>54</v>
      </c>
      <c r="L14" s="47">
        <v>16</v>
      </c>
      <c r="M14" s="50">
        <v>0.89</v>
      </c>
      <c r="N14" s="47">
        <v>60</v>
      </c>
      <c r="O14" s="47">
        <v>20</v>
      </c>
      <c r="P14" s="50">
        <v>0.9</v>
      </c>
      <c r="Q14" s="47">
        <v>57</v>
      </c>
      <c r="R14" s="47">
        <v>21</v>
      </c>
      <c r="S14" s="50">
        <v>0.91</v>
      </c>
      <c r="T14" s="47">
        <v>58</v>
      </c>
      <c r="U14" s="47">
        <v>21</v>
      </c>
      <c r="V14" s="50">
        <v>0.91</v>
      </c>
      <c r="W14" s="47">
        <v>58</v>
      </c>
      <c r="X14" s="47">
        <v>22</v>
      </c>
      <c r="Y14" s="50">
        <v>0.91</v>
      </c>
      <c r="Z14" s="215">
        <v>56</v>
      </c>
      <c r="AA14" s="215">
        <v>19</v>
      </c>
      <c r="AB14" s="216">
        <v>0.91</v>
      </c>
      <c r="AC14" s="215">
        <v>57</v>
      </c>
      <c r="AD14" s="215">
        <v>20</v>
      </c>
      <c r="AE14" s="216">
        <v>0.91</v>
      </c>
      <c r="AF14" s="215">
        <v>53</v>
      </c>
      <c r="AG14" s="215">
        <v>22</v>
      </c>
      <c r="AH14" s="216">
        <v>0.92</v>
      </c>
      <c r="AI14" s="215">
        <v>54</v>
      </c>
      <c r="AJ14" s="215">
        <v>23</v>
      </c>
      <c r="AK14" s="216">
        <v>0.92</v>
      </c>
      <c r="AL14" s="292">
        <v>49</v>
      </c>
      <c r="AM14" s="292">
        <v>18</v>
      </c>
      <c r="AN14" s="216">
        <v>0.91</v>
      </c>
      <c r="AO14" s="292">
        <v>49</v>
      </c>
      <c r="AP14" s="292">
        <v>18</v>
      </c>
      <c r="AQ14" s="216">
        <v>0.91044776119402981</v>
      </c>
      <c r="AR14" s="293">
        <v>56</v>
      </c>
      <c r="AS14" s="293">
        <v>17</v>
      </c>
      <c r="AT14" s="216">
        <v>0.88</v>
      </c>
      <c r="AV14" s="108"/>
    </row>
    <row r="15" spans="1:48" ht="29.5" thickBot="1">
      <c r="C15" s="99">
        <v>3</v>
      </c>
      <c r="D15" s="100" t="s">
        <v>212</v>
      </c>
      <c r="E15" s="47">
        <v>20</v>
      </c>
      <c r="F15" s="47">
        <v>6</v>
      </c>
      <c r="G15" s="98">
        <v>0.73</v>
      </c>
      <c r="H15" s="47">
        <v>23</v>
      </c>
      <c r="I15" s="47">
        <v>7</v>
      </c>
      <c r="J15" s="98">
        <v>0.77</v>
      </c>
      <c r="K15" s="47">
        <v>20</v>
      </c>
      <c r="L15" s="47">
        <v>7</v>
      </c>
      <c r="M15" s="50">
        <v>0.78</v>
      </c>
      <c r="N15" s="47">
        <v>21</v>
      </c>
      <c r="O15" s="47">
        <v>6</v>
      </c>
      <c r="P15" s="50">
        <v>0.78</v>
      </c>
      <c r="Q15" s="47">
        <v>25</v>
      </c>
      <c r="R15" s="47">
        <v>7</v>
      </c>
      <c r="S15" s="50">
        <v>0.75</v>
      </c>
      <c r="T15" s="47">
        <v>25</v>
      </c>
      <c r="U15" s="47">
        <v>8</v>
      </c>
      <c r="V15" s="50">
        <v>0.79</v>
      </c>
      <c r="W15" s="47">
        <v>26</v>
      </c>
      <c r="X15" s="47">
        <v>8</v>
      </c>
      <c r="Y15" s="50">
        <v>0.82</v>
      </c>
      <c r="Z15" s="215">
        <v>26</v>
      </c>
      <c r="AA15" s="215">
        <v>9</v>
      </c>
      <c r="AB15" s="216">
        <v>0.8</v>
      </c>
      <c r="AC15" s="215">
        <v>28</v>
      </c>
      <c r="AD15" s="215">
        <v>10</v>
      </c>
      <c r="AE15" s="216">
        <v>0.79</v>
      </c>
      <c r="AF15" s="215">
        <v>27</v>
      </c>
      <c r="AG15" s="215">
        <v>11</v>
      </c>
      <c r="AH15" s="216">
        <v>0.79</v>
      </c>
      <c r="AI15" s="215">
        <v>29</v>
      </c>
      <c r="AJ15" s="215">
        <v>13</v>
      </c>
      <c r="AK15" s="216">
        <v>0.76</v>
      </c>
      <c r="AL15" s="292">
        <v>27</v>
      </c>
      <c r="AM15" s="292">
        <v>14</v>
      </c>
      <c r="AN15" s="216">
        <v>0.76</v>
      </c>
      <c r="AO15" s="313">
        <v>23</v>
      </c>
      <c r="AP15" s="313">
        <v>14</v>
      </c>
      <c r="AQ15" s="216">
        <v>0.81081081081081086</v>
      </c>
      <c r="AR15" s="293">
        <v>24</v>
      </c>
      <c r="AS15" s="293">
        <v>15</v>
      </c>
      <c r="AT15" s="216">
        <v>0.85</v>
      </c>
      <c r="AV15" s="108"/>
    </row>
    <row r="16" spans="1:48" s="107" customFormat="1" ht="34.5" customHeight="1">
      <c r="A16" s="108"/>
      <c r="B16" s="108"/>
      <c r="C16" s="294"/>
      <c r="D16" s="295" t="s">
        <v>324</v>
      </c>
      <c r="E16" s="185">
        <v>124</v>
      </c>
      <c r="F16" s="185">
        <v>24</v>
      </c>
      <c r="G16" s="296">
        <v>0.90567567567567586</v>
      </c>
      <c r="H16" s="185">
        <v>120</v>
      </c>
      <c r="I16" s="185">
        <v>25</v>
      </c>
      <c r="J16" s="296">
        <v>0.89848275862068971</v>
      </c>
      <c r="K16" s="185">
        <v>117</v>
      </c>
      <c r="L16" s="185">
        <v>24</v>
      </c>
      <c r="M16" s="296">
        <v>0.89702127659574482</v>
      </c>
      <c r="N16" s="185">
        <v>126</v>
      </c>
      <c r="O16" s="185">
        <v>31</v>
      </c>
      <c r="P16" s="296">
        <v>0.9</v>
      </c>
      <c r="Q16" s="185">
        <v>129</v>
      </c>
      <c r="R16" s="185">
        <v>33</v>
      </c>
      <c r="S16" s="296">
        <v>0.89</v>
      </c>
      <c r="T16" s="185">
        <v>134</v>
      </c>
      <c r="U16" s="185">
        <v>35</v>
      </c>
      <c r="V16" s="296">
        <v>0.90005917159763327</v>
      </c>
      <c r="W16" s="185">
        <v>141</v>
      </c>
      <c r="X16" s="185">
        <v>38</v>
      </c>
      <c r="Y16" s="296">
        <v>0.90881005586592178</v>
      </c>
      <c r="Z16" s="185">
        <v>140</v>
      </c>
      <c r="AA16" s="185">
        <v>37</v>
      </c>
      <c r="AB16" s="296">
        <v>0.90535819209039547</v>
      </c>
      <c r="AC16" s="185">
        <f>SUM(AC13:AC15)</f>
        <v>139</v>
      </c>
      <c r="AD16" s="185">
        <f>SUM(AD13:AD15)</f>
        <v>39</v>
      </c>
      <c r="AE16" s="296">
        <v>0.90561797752808981</v>
      </c>
      <c r="AF16" s="185">
        <f>SUM(AF13:AF15)</f>
        <v>135</v>
      </c>
      <c r="AG16" s="185">
        <f>SUM(AG13:AG15)</f>
        <v>42</v>
      </c>
      <c r="AH16" s="296">
        <v>0.89932203389830512</v>
      </c>
      <c r="AI16" s="185">
        <f>SUM(AI13:AI15)</f>
        <v>140</v>
      </c>
      <c r="AJ16" s="185">
        <f>SUM(AJ13:AJ15)</f>
        <v>47</v>
      </c>
      <c r="AK16" s="296">
        <v>0.89133689839572205</v>
      </c>
      <c r="AL16" s="185">
        <f>SUM(AL13:AL15)</f>
        <v>135</v>
      </c>
      <c r="AM16" s="185">
        <f>SUM(AM13:AM15)</f>
        <v>42</v>
      </c>
      <c r="AN16" s="296">
        <v>0.88207627118644072</v>
      </c>
      <c r="AO16" s="185">
        <f>SUM(AO13:AO15)</f>
        <v>127</v>
      </c>
      <c r="AP16" s="185">
        <f>SUM(AP13:AP15)</f>
        <v>44</v>
      </c>
      <c r="AQ16" s="296">
        <v>0.90058479532163738</v>
      </c>
      <c r="AR16" s="185">
        <f>SUM(AR13:AR15)</f>
        <v>136</v>
      </c>
      <c r="AS16" s="185">
        <f>SUM(AS13:AS15)</f>
        <v>44</v>
      </c>
      <c r="AT16" s="296">
        <v>0.90372222222222232</v>
      </c>
    </row>
    <row r="17" spans="1:44" s="107" customFormat="1" ht="34.5" customHeight="1">
      <c r="A17" s="108"/>
      <c r="B17" s="108"/>
      <c r="C17" s="108"/>
      <c r="D17" s="108"/>
      <c r="E17" s="108"/>
      <c r="H17" s="108"/>
      <c r="I17" s="108"/>
      <c r="J17" s="108"/>
      <c r="K17" s="108"/>
      <c r="L17" s="11"/>
      <c r="M17" s="12"/>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25"/>
    </row>
    <row r="18" spans="1:44" s="107" customFormat="1" ht="34.5" customHeight="1">
      <c r="A18" s="108"/>
      <c r="B18" s="108"/>
      <c r="D18" s="108"/>
      <c r="E18" s="108"/>
      <c r="H18" s="108"/>
      <c r="I18" s="108"/>
      <c r="J18" s="108"/>
      <c r="K18" s="108"/>
      <c r="L18" s="11"/>
      <c r="M18" s="12"/>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row>
    <row r="19" spans="1:44" s="107" customFormat="1" ht="15.75" customHeight="1">
      <c r="A19" s="108"/>
      <c r="B19" s="108"/>
      <c r="C19" s="108"/>
      <c r="D19" s="108"/>
      <c r="E19" s="108"/>
      <c r="H19" s="108"/>
      <c r="I19" s="108"/>
      <c r="J19" s="108"/>
      <c r="K19" s="108"/>
      <c r="L19" s="11"/>
      <c r="M19" s="12"/>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row>
    <row r="20" spans="1:44" s="107" customFormat="1">
      <c r="A20" s="108"/>
      <c r="B20" s="108"/>
      <c r="C20" s="108"/>
      <c r="D20" s="108"/>
      <c r="E20" s="108"/>
      <c r="H20" s="108"/>
      <c r="I20" s="108"/>
      <c r="J20" s="108"/>
      <c r="K20" s="108"/>
      <c r="L20" s="11"/>
      <c r="M20" s="12"/>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25"/>
    </row>
    <row r="21" spans="1:44" s="107" customFormat="1">
      <c r="A21" s="108"/>
      <c r="B21" s="108"/>
      <c r="C21" s="108"/>
      <c r="D21" s="108"/>
      <c r="E21" s="108"/>
      <c r="H21" s="108"/>
      <c r="I21" s="108"/>
      <c r="J21" s="108"/>
      <c r="K21" s="108"/>
      <c r="L21" s="11"/>
      <c r="M21" s="12"/>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25"/>
    </row>
    <row r="22" spans="1:44" s="107" customFormat="1">
      <c r="A22" s="108"/>
      <c r="B22" s="108"/>
      <c r="C22" s="108"/>
      <c r="D22" s="108"/>
      <c r="E22" s="108"/>
      <c r="H22" s="108"/>
      <c r="I22" s="108"/>
      <c r="J22" s="108"/>
      <c r="K22" s="108"/>
      <c r="L22" s="11"/>
      <c r="M22" s="12"/>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25"/>
    </row>
    <row r="23" spans="1:44" s="107" customFormat="1">
      <c r="A23" s="108"/>
      <c r="B23" s="108"/>
      <c r="C23" s="108"/>
      <c r="D23" s="108"/>
      <c r="E23" s="108"/>
      <c r="H23" s="108"/>
      <c r="I23" s="108"/>
      <c r="J23" s="108"/>
      <c r="K23" s="108"/>
      <c r="L23" s="11"/>
      <c r="M23" s="12"/>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25"/>
    </row>
    <row r="24" spans="1:44" s="107" customFormat="1">
      <c r="A24" s="108"/>
      <c r="B24" s="108"/>
      <c r="C24" s="108"/>
      <c r="D24" s="108"/>
      <c r="E24" s="108"/>
      <c r="H24" s="108"/>
      <c r="I24" s="108"/>
      <c r="J24" s="108"/>
      <c r="K24" s="108"/>
      <c r="L24" s="11"/>
      <c r="M24" s="12"/>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25"/>
    </row>
    <row r="25" spans="1:44" s="107" customFormat="1">
      <c r="A25" s="108"/>
      <c r="B25" s="108"/>
      <c r="C25" s="108"/>
      <c r="D25" s="109"/>
      <c r="E25" s="109"/>
      <c r="H25" s="108"/>
      <c r="I25" s="108"/>
      <c r="J25" s="108"/>
      <c r="K25" s="108"/>
      <c r="L25" s="11"/>
      <c r="M25" s="12"/>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25"/>
    </row>
    <row r="26" spans="1:44" s="107" customFormat="1">
      <c r="A26" s="108"/>
      <c r="B26" s="108"/>
      <c r="C26" s="108"/>
      <c r="D26" s="109"/>
      <c r="E26" s="109"/>
      <c r="H26" s="108"/>
      <c r="I26" s="108"/>
      <c r="J26" s="108"/>
      <c r="K26" s="108"/>
      <c r="L26" s="11"/>
      <c r="M26" s="12"/>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25"/>
    </row>
    <row r="27" spans="1:44" s="107" customFormat="1">
      <c r="A27" s="108"/>
      <c r="B27" s="108"/>
      <c r="C27" s="108"/>
      <c r="D27" s="109"/>
      <c r="E27" s="109"/>
      <c r="H27" s="108"/>
      <c r="I27" s="108"/>
      <c r="J27" s="108"/>
      <c r="K27" s="108"/>
      <c r="L27" s="11"/>
      <c r="M27" s="12"/>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25"/>
    </row>
    <row r="28" spans="1:44" s="107" customFormat="1">
      <c r="A28" s="108"/>
      <c r="B28" s="108"/>
      <c r="C28" s="108"/>
      <c r="D28" s="109"/>
      <c r="E28" s="109"/>
      <c r="H28" s="108"/>
      <c r="I28" s="108"/>
      <c r="J28" s="108"/>
      <c r="K28" s="108"/>
      <c r="L28" s="11"/>
      <c r="M28" s="12"/>
      <c r="N28" s="108"/>
      <c r="O28" s="108"/>
      <c r="P28" s="108"/>
      <c r="Q28" s="108"/>
      <c r="R28" s="108"/>
      <c r="S28" s="108"/>
      <c r="T28" s="108"/>
      <c r="U28" s="108"/>
      <c r="V28" s="108"/>
      <c r="W28" s="108"/>
      <c r="X28" s="108"/>
      <c r="Y28" s="108"/>
      <c r="Z28" s="108"/>
      <c r="AA28" s="108"/>
      <c r="AB28" s="108"/>
      <c r="AC28" s="108"/>
      <c r="AG28" s="108"/>
      <c r="AH28" s="108"/>
      <c r="AI28" s="108"/>
      <c r="AJ28" s="108"/>
      <c r="AK28" s="108"/>
      <c r="AL28" s="108"/>
      <c r="AM28" s="108"/>
      <c r="AN28" s="108"/>
      <c r="AO28" s="108"/>
      <c r="AP28" s="108"/>
      <c r="AQ28" s="108"/>
      <c r="AR28" s="25"/>
    </row>
    <row r="29" spans="1:44" s="107" customFormat="1">
      <c r="A29" s="108"/>
      <c r="B29" s="108"/>
      <c r="C29" s="108"/>
      <c r="D29" s="109"/>
      <c r="E29" s="109"/>
      <c r="H29" s="108"/>
      <c r="I29" s="108"/>
      <c r="J29" s="108"/>
      <c r="K29" s="108"/>
      <c r="L29" s="11"/>
      <c r="M29" s="12"/>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25"/>
    </row>
    <row r="30" spans="1:44" s="107" customFormat="1">
      <c r="A30" s="108"/>
      <c r="B30" s="108"/>
      <c r="C30" s="108"/>
      <c r="D30" s="109"/>
      <c r="E30" s="109"/>
      <c r="H30" s="108"/>
      <c r="I30" s="108"/>
      <c r="J30" s="108"/>
      <c r="K30" s="108"/>
      <c r="L30" s="11"/>
      <c r="M30" s="12"/>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25"/>
    </row>
  </sheetData>
  <protectedRanges>
    <protectedRange sqref="K12:AH12" name="Range1"/>
    <protectedRange sqref="K16:AB16" name="Range1_4_1"/>
    <protectedRange sqref="K13:Y15" name="Range1_4"/>
    <protectedRange sqref="E12:J12" name="Range1_1"/>
    <protectedRange sqref="E16:J16" name="Range1_4_1_1"/>
    <protectedRange sqref="Z13:AB13" name="Range24"/>
    <protectedRange sqref="Z14:AB14" name="Range24_1"/>
    <protectedRange sqref="Z15:AB15" name="Range24_2"/>
    <protectedRange sqref="AI12:AN12" name="Range1_2"/>
    <protectedRange sqref="AO12:AQ12" name="Range1_3"/>
    <protectedRange sqref="AR12:AT12" name="Range1_5"/>
  </protectedRanges>
  <pageMargins left="0.25" right="0.25" top="0.75" bottom="0.75" header="0.3" footer="0.3"/>
  <pageSetup paperSize="9" orientation="portrait" r:id="rId1"/>
  <headerFooter>
    <oddFooter>&amp;C&amp;"Calibri"&amp;11&amp;K000000&amp;"Calibri"&amp;11&amp;K000000&amp;10&amp;K663300Classification: &amp;K000000Public   عام_x000D_&amp;1#&amp;"Calibri"&amp;10&amp;K000000Internal - داخلي</oddFooter>
    <evenFooter>&amp;C&amp;10&amp;K663300Classification: &amp;K000000Public   عام</evenFooter>
    <firstFooter>&amp;C&amp;10&amp;K663300Classification: &amp;K000000Public   عام</first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EC507-6419-41F8-BA15-82E213B4E8B9}">
  <sheetPr codeName="Sheet5">
    <pageSetUpPr autoPageBreaks="0" fitToPage="1"/>
  </sheetPr>
  <dimension ref="A8:AW69"/>
  <sheetViews>
    <sheetView showGridLines="0" showRowColHeaders="0" rightToLeft="1" topLeftCell="C1" zoomScale="70" zoomScaleNormal="70" workbookViewId="0">
      <pane xSplit="2" topLeftCell="AR1" activePane="topRight" state="frozen"/>
      <selection activeCell="C1" sqref="C1"/>
      <selection pane="topRight" activeCell="D9" sqref="D9"/>
    </sheetView>
  </sheetViews>
  <sheetFormatPr defaultColWidth="8.81640625" defaultRowHeight="14.5"/>
  <cols>
    <col min="1" max="2" width="8.81640625" style="108"/>
    <col min="3" max="3" width="5.54296875" style="108" customWidth="1"/>
    <col min="4" max="4" width="60" style="109" customWidth="1"/>
    <col min="5" max="5" width="17.453125" style="109" customWidth="1"/>
    <col min="6" max="7" width="13.81640625" style="107" customWidth="1"/>
    <col min="8" max="11" width="13.81640625" style="108" customWidth="1"/>
    <col min="12" max="12" width="13.81640625" style="11" customWidth="1"/>
    <col min="13" max="13" width="13.81640625" style="12" customWidth="1"/>
    <col min="14" max="23" width="13.81640625" style="108" customWidth="1"/>
    <col min="24" max="24" width="14.453125" style="108" customWidth="1"/>
    <col min="25" max="25" width="15.81640625" style="108" customWidth="1"/>
    <col min="26" max="31" width="14.453125" style="108" customWidth="1"/>
    <col min="32" max="33" width="14.54296875" style="108" customWidth="1"/>
    <col min="34" max="34" width="13.453125" style="108" customWidth="1"/>
    <col min="35" max="43" width="18" style="108" customWidth="1"/>
    <col min="44" max="44" width="18" style="25" customWidth="1"/>
    <col min="45" max="48" width="18" style="107" customWidth="1"/>
    <col min="49" max="49" width="18" style="108" customWidth="1"/>
    <col min="50" max="16384" width="8.81640625" style="108"/>
  </cols>
  <sheetData>
    <row r="8" spans="3:49" ht="20.25" customHeight="1">
      <c r="L8" s="108"/>
      <c r="M8" s="108"/>
    </row>
    <row r="9" spans="3:49" ht="72" customHeight="1">
      <c r="C9" s="10"/>
      <c r="D9" s="118" t="s">
        <v>525</v>
      </c>
      <c r="E9" s="10"/>
      <c r="G9" s="115"/>
      <c r="H9" s="115"/>
      <c r="I9" s="115"/>
      <c r="J9" s="115"/>
      <c r="K9" s="115"/>
      <c r="L9" s="115"/>
      <c r="M9" s="115"/>
      <c r="N9" s="115"/>
      <c r="O9" s="55"/>
      <c r="P9" s="55"/>
      <c r="Q9" s="55"/>
      <c r="R9" s="55"/>
      <c r="S9" s="55"/>
      <c r="T9" s="55"/>
      <c r="U9" s="55"/>
      <c r="V9" s="55"/>
      <c r="W9" s="55"/>
      <c r="X9" s="55"/>
      <c r="Y9" s="55"/>
      <c r="Z9" s="55"/>
      <c r="AA9" s="55"/>
      <c r="AB9" s="55"/>
      <c r="AC9" s="55"/>
      <c r="AD9" s="55"/>
      <c r="AE9" s="55"/>
    </row>
    <row r="10" spans="3:49" ht="86.25" customHeight="1" thickBot="1">
      <c r="C10" s="33"/>
      <c r="D10" s="33"/>
      <c r="E10" s="33"/>
      <c r="F10" s="28"/>
      <c r="G10" s="28"/>
      <c r="H10" s="28"/>
      <c r="I10" s="28"/>
      <c r="J10" s="28"/>
      <c r="K10" s="28"/>
      <c r="L10" s="28"/>
      <c r="M10" s="28"/>
      <c r="N10" s="28"/>
      <c r="O10" s="28"/>
      <c r="P10" s="28"/>
      <c r="Q10" s="28"/>
      <c r="R10" s="28"/>
      <c r="S10" s="28"/>
      <c r="T10" s="28"/>
      <c r="U10" s="28"/>
      <c r="V10" s="28"/>
      <c r="W10" s="28"/>
      <c r="X10" s="28"/>
      <c r="Y10" s="28"/>
      <c r="Z10" s="28"/>
    </row>
    <row r="11" spans="3:49" ht="93" customHeight="1" thickBot="1">
      <c r="C11" s="116" t="s">
        <v>4</v>
      </c>
      <c r="D11" s="310" t="s">
        <v>683</v>
      </c>
      <c r="E11" s="158" t="s">
        <v>477</v>
      </c>
      <c r="F11" s="158" t="s">
        <v>478</v>
      </c>
      <c r="G11" s="158" t="s">
        <v>479</v>
      </c>
      <c r="H11" s="158" t="s">
        <v>480</v>
      </c>
      <c r="I11" s="158" t="s">
        <v>481</v>
      </c>
      <c r="J11" s="158" t="s">
        <v>482</v>
      </c>
      <c r="K11" s="158" t="s">
        <v>483</v>
      </c>
      <c r="L11" s="158" t="s">
        <v>484</v>
      </c>
      <c r="M11" s="158" t="s">
        <v>485</v>
      </c>
      <c r="N11" s="158" t="s">
        <v>486</v>
      </c>
      <c r="O11" s="158" t="s">
        <v>487</v>
      </c>
      <c r="P11" s="158" t="s">
        <v>488</v>
      </c>
      <c r="Q11" s="158" t="s">
        <v>489</v>
      </c>
      <c r="R11" s="158" t="s">
        <v>490</v>
      </c>
      <c r="S11" s="158" t="s">
        <v>491</v>
      </c>
      <c r="T11" s="158" t="s">
        <v>492</v>
      </c>
      <c r="U11" s="158" t="s">
        <v>493</v>
      </c>
      <c r="V11" s="158" t="s">
        <v>494</v>
      </c>
      <c r="W11" s="158" t="s">
        <v>495</v>
      </c>
      <c r="X11" s="158" t="s">
        <v>496</v>
      </c>
      <c r="Y11" s="159" t="s">
        <v>497</v>
      </c>
      <c r="Z11" s="200" t="s">
        <v>507</v>
      </c>
      <c r="AA11" s="200" t="s">
        <v>508</v>
      </c>
      <c r="AB11" s="200" t="s">
        <v>509</v>
      </c>
      <c r="AC11" s="158" t="s">
        <v>532</v>
      </c>
      <c r="AD11" s="158" t="s">
        <v>533</v>
      </c>
      <c r="AE11" s="158" t="s">
        <v>538</v>
      </c>
      <c r="AF11" s="158" t="s">
        <v>569</v>
      </c>
      <c r="AG11" s="158" t="s">
        <v>570</v>
      </c>
      <c r="AH11" s="158" t="s">
        <v>571</v>
      </c>
      <c r="AI11" s="255" t="s">
        <v>604</v>
      </c>
      <c r="AJ11" s="255" t="s">
        <v>605</v>
      </c>
      <c r="AK11" s="200" t="s">
        <v>606</v>
      </c>
      <c r="AL11" s="255" t="s">
        <v>633</v>
      </c>
      <c r="AM11" s="255" t="s">
        <v>635</v>
      </c>
      <c r="AN11" s="200" t="s">
        <v>634</v>
      </c>
      <c r="AO11" s="255" t="s">
        <v>669</v>
      </c>
      <c r="AP11" s="255" t="s">
        <v>670</v>
      </c>
      <c r="AQ11" s="200" t="s">
        <v>671</v>
      </c>
      <c r="AR11" s="255" t="s">
        <v>699</v>
      </c>
      <c r="AS11" s="255" t="s">
        <v>700</v>
      </c>
      <c r="AT11" s="200" t="s">
        <v>698</v>
      </c>
      <c r="AU11" s="255" t="s">
        <v>725</v>
      </c>
      <c r="AV11" s="255" t="s">
        <v>726</v>
      </c>
      <c r="AW11" s="200" t="s">
        <v>727</v>
      </c>
    </row>
    <row r="12" spans="3:49" ht="48" customHeight="1" thickBot="1">
      <c r="C12" s="45">
        <v>1</v>
      </c>
      <c r="D12" s="46" t="s">
        <v>705</v>
      </c>
      <c r="E12" s="51" t="s">
        <v>5</v>
      </c>
      <c r="F12" s="51" t="s">
        <v>5</v>
      </c>
      <c r="G12" s="51" t="s">
        <v>5</v>
      </c>
      <c r="H12" s="51" t="s">
        <v>5</v>
      </c>
      <c r="I12" s="51" t="s">
        <v>5</v>
      </c>
      <c r="J12" s="51" t="s">
        <v>5</v>
      </c>
      <c r="K12" s="51" t="s">
        <v>5</v>
      </c>
      <c r="L12" s="51" t="s">
        <v>5</v>
      </c>
      <c r="M12" s="51" t="s">
        <v>5</v>
      </c>
      <c r="N12" s="51" t="s">
        <v>5</v>
      </c>
      <c r="O12" s="51" t="s">
        <v>5</v>
      </c>
      <c r="P12" s="51" t="s">
        <v>5</v>
      </c>
      <c r="Q12" s="51" t="s">
        <v>5</v>
      </c>
      <c r="R12" s="51" t="s">
        <v>5</v>
      </c>
      <c r="S12" s="47" t="s">
        <v>5</v>
      </c>
      <c r="T12" s="51" t="s">
        <v>5</v>
      </c>
      <c r="U12" s="51" t="s">
        <v>5</v>
      </c>
      <c r="V12" s="51" t="s">
        <v>5</v>
      </c>
      <c r="W12" s="51" t="s">
        <v>5</v>
      </c>
      <c r="X12" s="51" t="s">
        <v>5</v>
      </c>
      <c r="Y12" s="316" t="s">
        <v>5</v>
      </c>
      <c r="Z12" s="51" t="s">
        <v>5</v>
      </c>
      <c r="AA12" s="51" t="s">
        <v>5</v>
      </c>
      <c r="AB12" s="316" t="s">
        <v>5</v>
      </c>
      <c r="AC12" s="51" t="s">
        <v>5</v>
      </c>
      <c r="AD12" s="51" t="s">
        <v>5</v>
      </c>
      <c r="AE12" s="316" t="s">
        <v>5</v>
      </c>
      <c r="AF12" s="51" t="s">
        <v>5</v>
      </c>
      <c r="AG12" s="51" t="s">
        <v>5</v>
      </c>
      <c r="AH12" s="316" t="s">
        <v>5</v>
      </c>
      <c r="AI12" s="51" t="s">
        <v>5</v>
      </c>
      <c r="AJ12" s="51" t="s">
        <v>5</v>
      </c>
      <c r="AK12" s="254" t="s">
        <v>5</v>
      </c>
      <c r="AL12" s="254" t="s">
        <v>5</v>
      </c>
      <c r="AM12" s="254" t="s">
        <v>5</v>
      </c>
      <c r="AN12" s="254" t="s">
        <v>5</v>
      </c>
      <c r="AO12" s="254" t="s">
        <v>5</v>
      </c>
      <c r="AP12" s="254" t="s">
        <v>5</v>
      </c>
      <c r="AQ12" s="254" t="s">
        <v>5</v>
      </c>
      <c r="AR12" s="254">
        <v>6</v>
      </c>
      <c r="AS12" s="254">
        <v>0</v>
      </c>
      <c r="AT12" s="201">
        <v>1</v>
      </c>
      <c r="AU12" s="254">
        <v>6</v>
      </c>
      <c r="AV12" s="254">
        <v>0</v>
      </c>
      <c r="AW12" s="201">
        <v>1</v>
      </c>
    </row>
    <row r="13" spans="3:49" ht="48" customHeight="1" thickBot="1">
      <c r="C13" s="45">
        <v>2</v>
      </c>
      <c r="D13" s="46" t="s">
        <v>621</v>
      </c>
      <c r="E13" s="244" t="s">
        <v>5</v>
      </c>
      <c r="F13" s="244" t="s">
        <v>5</v>
      </c>
      <c r="G13" s="244" t="s">
        <v>5</v>
      </c>
      <c r="H13" s="244" t="s">
        <v>5</v>
      </c>
      <c r="I13" s="244" t="s">
        <v>5</v>
      </c>
      <c r="J13" s="244" t="s">
        <v>5</v>
      </c>
      <c r="K13" s="244" t="s">
        <v>5</v>
      </c>
      <c r="L13" s="244" t="s">
        <v>5</v>
      </c>
      <c r="M13" s="244" t="s">
        <v>5</v>
      </c>
      <c r="N13" s="244" t="s">
        <v>5</v>
      </c>
      <c r="O13" s="244" t="s">
        <v>5</v>
      </c>
      <c r="P13" s="244" t="s">
        <v>5</v>
      </c>
      <c r="Q13" s="244" t="s">
        <v>5</v>
      </c>
      <c r="R13" s="244" t="s">
        <v>5</v>
      </c>
      <c r="S13" s="315" t="s">
        <v>5</v>
      </c>
      <c r="T13" s="244" t="s">
        <v>5</v>
      </c>
      <c r="U13" s="244" t="s">
        <v>5</v>
      </c>
      <c r="V13" s="244" t="s">
        <v>5</v>
      </c>
      <c r="W13" s="244" t="s">
        <v>5</v>
      </c>
      <c r="X13" s="244" t="s">
        <v>5</v>
      </c>
      <c r="Y13" s="314" t="s">
        <v>5</v>
      </c>
      <c r="Z13" s="244" t="s">
        <v>5</v>
      </c>
      <c r="AA13" s="244" t="s">
        <v>5</v>
      </c>
      <c r="AB13" s="244" t="s">
        <v>5</v>
      </c>
      <c r="AC13" s="244" t="s">
        <v>5</v>
      </c>
      <c r="AD13" s="244" t="s">
        <v>5</v>
      </c>
      <c r="AE13" s="244" t="s">
        <v>5</v>
      </c>
      <c r="AF13" s="244" t="s">
        <v>5</v>
      </c>
      <c r="AG13" s="244" t="s">
        <v>5</v>
      </c>
      <c r="AH13" s="244" t="s">
        <v>5</v>
      </c>
      <c r="AI13" s="51">
        <v>6</v>
      </c>
      <c r="AJ13" s="51">
        <v>1</v>
      </c>
      <c r="AK13" s="201">
        <v>1</v>
      </c>
      <c r="AL13" s="254">
        <v>5</v>
      </c>
      <c r="AM13" s="254">
        <v>1</v>
      </c>
      <c r="AN13" s="201">
        <v>1</v>
      </c>
      <c r="AO13" s="254">
        <v>5</v>
      </c>
      <c r="AP13" s="254">
        <v>1</v>
      </c>
      <c r="AQ13" s="201">
        <v>1</v>
      </c>
      <c r="AR13" s="254">
        <v>14</v>
      </c>
      <c r="AS13" s="254">
        <v>2</v>
      </c>
      <c r="AT13" s="201">
        <v>0.9375</v>
      </c>
      <c r="AU13" s="254">
        <v>10</v>
      </c>
      <c r="AV13" s="254">
        <v>1</v>
      </c>
      <c r="AW13" s="201">
        <v>1</v>
      </c>
    </row>
    <row r="14" spans="3:49" ht="48" customHeight="1" thickBot="1">
      <c r="C14" s="45">
        <v>3</v>
      </c>
      <c r="D14" s="46" t="s">
        <v>213</v>
      </c>
      <c r="E14" s="51" t="s">
        <v>5</v>
      </c>
      <c r="F14" s="51" t="s">
        <v>5</v>
      </c>
      <c r="G14" s="51" t="s">
        <v>5</v>
      </c>
      <c r="H14" s="51">
        <v>6</v>
      </c>
      <c r="I14" s="51">
        <v>0</v>
      </c>
      <c r="J14" s="51">
        <v>1</v>
      </c>
      <c r="K14" s="51">
        <v>9</v>
      </c>
      <c r="L14" s="51">
        <v>0</v>
      </c>
      <c r="M14" s="49">
        <v>1</v>
      </c>
      <c r="N14" s="51">
        <v>5</v>
      </c>
      <c r="O14" s="51">
        <v>2</v>
      </c>
      <c r="P14" s="49">
        <v>1</v>
      </c>
      <c r="Q14" s="51">
        <v>10</v>
      </c>
      <c r="R14" s="51">
        <v>1</v>
      </c>
      <c r="S14" s="53">
        <v>1</v>
      </c>
      <c r="T14" s="51">
        <v>11</v>
      </c>
      <c r="U14" s="51">
        <v>3</v>
      </c>
      <c r="V14" s="49">
        <v>1</v>
      </c>
      <c r="W14" s="51">
        <v>10</v>
      </c>
      <c r="X14" s="51">
        <v>5</v>
      </c>
      <c r="Y14" s="119">
        <v>1</v>
      </c>
      <c r="Z14" s="202">
        <v>14</v>
      </c>
      <c r="AA14" s="202">
        <v>7</v>
      </c>
      <c r="AB14" s="203">
        <v>0.95</v>
      </c>
      <c r="AC14" s="202">
        <v>18</v>
      </c>
      <c r="AD14" s="202">
        <v>8</v>
      </c>
      <c r="AE14" s="203">
        <v>0.96</v>
      </c>
      <c r="AF14" s="202">
        <v>19</v>
      </c>
      <c r="AG14" s="202">
        <v>8</v>
      </c>
      <c r="AH14" s="203">
        <v>0.96296296296296291</v>
      </c>
      <c r="AI14" s="51">
        <v>32</v>
      </c>
      <c r="AJ14" s="51">
        <v>13</v>
      </c>
      <c r="AK14" s="201">
        <v>0.98</v>
      </c>
      <c r="AL14" s="254">
        <v>31</v>
      </c>
      <c r="AM14" s="254">
        <v>12</v>
      </c>
      <c r="AN14" s="201">
        <v>0.97</v>
      </c>
      <c r="AO14" s="254">
        <v>36</v>
      </c>
      <c r="AP14" s="254">
        <v>19</v>
      </c>
      <c r="AQ14" s="201">
        <v>0.96399999999999997</v>
      </c>
      <c r="AR14" s="254">
        <v>39</v>
      </c>
      <c r="AS14" s="254">
        <v>22</v>
      </c>
      <c r="AT14" s="201">
        <v>0.96721311475409832</v>
      </c>
      <c r="AU14" s="254">
        <v>52</v>
      </c>
      <c r="AV14" s="254">
        <v>23</v>
      </c>
      <c r="AW14" s="201">
        <v>0.97</v>
      </c>
    </row>
    <row r="15" spans="3:49" ht="48" customHeight="1" thickBot="1">
      <c r="C15" s="45">
        <v>4</v>
      </c>
      <c r="D15" s="46" t="s">
        <v>540</v>
      </c>
      <c r="E15" s="203" t="s">
        <v>5</v>
      </c>
      <c r="F15" s="203" t="s">
        <v>5</v>
      </c>
      <c r="G15" s="203" t="s">
        <v>5</v>
      </c>
      <c r="H15" s="203" t="s">
        <v>5</v>
      </c>
      <c r="I15" s="203" t="s">
        <v>5</v>
      </c>
      <c r="J15" s="203" t="s">
        <v>5</v>
      </c>
      <c r="K15" s="203" t="s">
        <v>5</v>
      </c>
      <c r="L15" s="203" t="s">
        <v>5</v>
      </c>
      <c r="M15" s="203" t="s">
        <v>5</v>
      </c>
      <c r="N15" s="203" t="s">
        <v>5</v>
      </c>
      <c r="O15" s="203" t="s">
        <v>5</v>
      </c>
      <c r="P15" s="203" t="s">
        <v>5</v>
      </c>
      <c r="Q15" s="203" t="s">
        <v>5</v>
      </c>
      <c r="R15" s="203" t="s">
        <v>5</v>
      </c>
      <c r="S15" s="203" t="s">
        <v>5</v>
      </c>
      <c r="T15" s="203" t="s">
        <v>5</v>
      </c>
      <c r="U15" s="203" t="s">
        <v>5</v>
      </c>
      <c r="V15" s="203" t="s">
        <v>5</v>
      </c>
      <c r="W15" s="203" t="s">
        <v>5</v>
      </c>
      <c r="X15" s="203" t="s">
        <v>5</v>
      </c>
      <c r="Y15" s="203" t="s">
        <v>5</v>
      </c>
      <c r="Z15" s="203" t="s">
        <v>5</v>
      </c>
      <c r="AA15" s="203" t="s">
        <v>5</v>
      </c>
      <c r="AB15" s="203" t="s">
        <v>5</v>
      </c>
      <c r="AC15" s="51">
        <v>7</v>
      </c>
      <c r="AD15" s="51">
        <v>0</v>
      </c>
      <c r="AE15" s="49">
        <v>1</v>
      </c>
      <c r="AF15" s="51">
        <v>7</v>
      </c>
      <c r="AG15" s="51">
        <v>0</v>
      </c>
      <c r="AH15" s="49">
        <v>1</v>
      </c>
      <c r="AI15" s="51">
        <v>7</v>
      </c>
      <c r="AJ15" s="51">
        <v>1</v>
      </c>
      <c r="AK15" s="201">
        <v>1</v>
      </c>
      <c r="AL15" s="254">
        <v>6</v>
      </c>
      <c r="AM15" s="254">
        <v>1</v>
      </c>
      <c r="AN15" s="201">
        <v>1</v>
      </c>
      <c r="AO15" s="254">
        <v>6</v>
      </c>
      <c r="AP15" s="254">
        <v>1</v>
      </c>
      <c r="AQ15" s="201">
        <v>1</v>
      </c>
      <c r="AR15" s="254">
        <v>8</v>
      </c>
      <c r="AS15" s="254">
        <v>0</v>
      </c>
      <c r="AT15" s="201">
        <v>0.875</v>
      </c>
      <c r="AU15" s="254">
        <v>7</v>
      </c>
      <c r="AV15" s="254">
        <v>1</v>
      </c>
      <c r="AW15" s="201">
        <v>0.88</v>
      </c>
    </row>
    <row r="16" spans="3:49" ht="48" customHeight="1" thickBot="1">
      <c r="C16" s="45">
        <v>5</v>
      </c>
      <c r="D16" s="46" t="s">
        <v>702</v>
      </c>
      <c r="E16" s="51" t="s">
        <v>5</v>
      </c>
      <c r="F16" s="51" t="s">
        <v>5</v>
      </c>
      <c r="G16" s="51" t="s">
        <v>5</v>
      </c>
      <c r="H16" s="51" t="s">
        <v>5</v>
      </c>
      <c r="I16" s="51" t="s">
        <v>5</v>
      </c>
      <c r="J16" s="51" t="s">
        <v>5</v>
      </c>
      <c r="K16" s="51" t="s">
        <v>5</v>
      </c>
      <c r="L16" s="51" t="s">
        <v>5</v>
      </c>
      <c r="M16" s="51" t="s">
        <v>5</v>
      </c>
      <c r="N16" s="51" t="s">
        <v>5</v>
      </c>
      <c r="O16" s="51" t="s">
        <v>5</v>
      </c>
      <c r="P16" s="51" t="s">
        <v>5</v>
      </c>
      <c r="Q16" s="51" t="s">
        <v>5</v>
      </c>
      <c r="R16" s="51" t="s">
        <v>5</v>
      </c>
      <c r="S16" s="51" t="s">
        <v>5</v>
      </c>
      <c r="T16" s="51" t="s">
        <v>5</v>
      </c>
      <c r="U16" s="51" t="s">
        <v>5</v>
      </c>
      <c r="V16" s="51" t="s">
        <v>5</v>
      </c>
      <c r="W16" s="51" t="s">
        <v>5</v>
      </c>
      <c r="X16" s="51" t="s">
        <v>5</v>
      </c>
      <c r="Y16" s="51" t="s">
        <v>5</v>
      </c>
      <c r="Z16" s="51" t="s">
        <v>5</v>
      </c>
      <c r="AA16" s="51" t="s">
        <v>5</v>
      </c>
      <c r="AB16" s="51" t="s">
        <v>5</v>
      </c>
      <c r="AC16" s="51" t="s">
        <v>5</v>
      </c>
      <c r="AD16" s="51" t="s">
        <v>5</v>
      </c>
      <c r="AE16" s="51" t="s">
        <v>5</v>
      </c>
      <c r="AF16" s="51" t="s">
        <v>5</v>
      </c>
      <c r="AG16" s="51" t="s">
        <v>5</v>
      </c>
      <c r="AH16" s="51" t="s">
        <v>5</v>
      </c>
      <c r="AI16" s="51" t="s">
        <v>5</v>
      </c>
      <c r="AJ16" s="51" t="s">
        <v>5</v>
      </c>
      <c r="AK16" s="254" t="s">
        <v>5</v>
      </c>
      <c r="AL16" s="254" t="s">
        <v>5</v>
      </c>
      <c r="AM16" s="254" t="s">
        <v>5</v>
      </c>
      <c r="AN16" s="254" t="s">
        <v>5</v>
      </c>
      <c r="AO16" s="254" t="s">
        <v>5</v>
      </c>
      <c r="AP16" s="254" t="s">
        <v>5</v>
      </c>
      <c r="AQ16" s="254" t="s">
        <v>5</v>
      </c>
      <c r="AR16" s="254">
        <v>2</v>
      </c>
      <c r="AS16" s="254">
        <v>4</v>
      </c>
      <c r="AT16" s="201">
        <v>0.83333333333333337</v>
      </c>
      <c r="AU16" s="254">
        <v>3</v>
      </c>
      <c r="AV16" s="254">
        <v>4</v>
      </c>
      <c r="AW16" s="201">
        <v>0.86</v>
      </c>
    </row>
    <row r="17" spans="3:49" ht="48" customHeight="1" thickBot="1">
      <c r="C17" s="45">
        <v>6</v>
      </c>
      <c r="D17" s="46" t="s">
        <v>501</v>
      </c>
      <c r="E17" s="51" t="s">
        <v>5</v>
      </c>
      <c r="F17" s="51" t="s">
        <v>5</v>
      </c>
      <c r="G17" s="51" t="s">
        <v>5</v>
      </c>
      <c r="H17" s="51" t="s">
        <v>5</v>
      </c>
      <c r="I17" s="51" t="s">
        <v>5</v>
      </c>
      <c r="J17" s="51" t="s">
        <v>5</v>
      </c>
      <c r="K17" s="51" t="s">
        <v>5</v>
      </c>
      <c r="L17" s="51" t="s">
        <v>5</v>
      </c>
      <c r="M17" s="51" t="s">
        <v>5</v>
      </c>
      <c r="N17" s="51" t="s">
        <v>5</v>
      </c>
      <c r="O17" s="51" t="s">
        <v>5</v>
      </c>
      <c r="P17" s="51" t="s">
        <v>5</v>
      </c>
      <c r="Q17" s="51" t="s">
        <v>5</v>
      </c>
      <c r="R17" s="51" t="s">
        <v>5</v>
      </c>
      <c r="S17" s="51" t="s">
        <v>5</v>
      </c>
      <c r="T17" s="51" t="s">
        <v>5</v>
      </c>
      <c r="U17" s="51" t="s">
        <v>5</v>
      </c>
      <c r="V17" s="51" t="s">
        <v>5</v>
      </c>
      <c r="W17" s="51" t="s">
        <v>5</v>
      </c>
      <c r="X17" s="51" t="s">
        <v>5</v>
      </c>
      <c r="Y17" s="51" t="s">
        <v>5</v>
      </c>
      <c r="Z17" s="202">
        <v>12</v>
      </c>
      <c r="AA17" s="202">
        <v>0</v>
      </c>
      <c r="AB17" s="203">
        <v>0.75</v>
      </c>
      <c r="AC17" s="202">
        <v>11</v>
      </c>
      <c r="AD17" s="202">
        <v>0</v>
      </c>
      <c r="AE17" s="203">
        <v>0.82</v>
      </c>
      <c r="AF17" s="202">
        <v>12</v>
      </c>
      <c r="AG17" s="202">
        <v>0</v>
      </c>
      <c r="AH17" s="203">
        <v>0.75</v>
      </c>
      <c r="AI17" s="51">
        <v>11</v>
      </c>
      <c r="AJ17" s="51">
        <v>1</v>
      </c>
      <c r="AK17" s="201">
        <v>0.83</v>
      </c>
      <c r="AL17" s="254">
        <v>12</v>
      </c>
      <c r="AM17" s="254">
        <v>6</v>
      </c>
      <c r="AN17" s="201">
        <v>0.89</v>
      </c>
      <c r="AO17" s="254">
        <v>21</v>
      </c>
      <c r="AP17" s="254">
        <v>6</v>
      </c>
      <c r="AQ17" s="201">
        <v>0.74099999999999999</v>
      </c>
      <c r="AR17" s="254">
        <v>24</v>
      </c>
      <c r="AS17" s="254">
        <v>9</v>
      </c>
      <c r="AT17" s="201">
        <v>0.81818181818181823</v>
      </c>
      <c r="AU17" s="254">
        <v>25</v>
      </c>
      <c r="AV17" s="254">
        <v>12</v>
      </c>
      <c r="AW17" s="201">
        <v>0.84</v>
      </c>
    </row>
    <row r="18" spans="3:49" ht="48" customHeight="1" thickBot="1">
      <c r="C18" s="45">
        <v>7</v>
      </c>
      <c r="D18" s="46" t="s">
        <v>572</v>
      </c>
      <c r="E18" s="49" t="s">
        <v>5</v>
      </c>
      <c r="F18" s="49" t="s">
        <v>5</v>
      </c>
      <c r="G18" s="49" t="s">
        <v>5</v>
      </c>
      <c r="H18" s="49" t="s">
        <v>5</v>
      </c>
      <c r="I18" s="49" t="s">
        <v>5</v>
      </c>
      <c r="J18" s="49" t="s">
        <v>5</v>
      </c>
      <c r="K18" s="49" t="s">
        <v>5</v>
      </c>
      <c r="L18" s="49" t="s">
        <v>5</v>
      </c>
      <c r="M18" s="49" t="s">
        <v>5</v>
      </c>
      <c r="N18" s="49" t="s">
        <v>5</v>
      </c>
      <c r="O18" s="49" t="s">
        <v>5</v>
      </c>
      <c r="P18" s="49" t="s">
        <v>5</v>
      </c>
      <c r="Q18" s="49" t="s">
        <v>5</v>
      </c>
      <c r="R18" s="49" t="s">
        <v>5</v>
      </c>
      <c r="S18" s="49" t="s">
        <v>5</v>
      </c>
      <c r="T18" s="49" t="s">
        <v>5</v>
      </c>
      <c r="U18" s="49" t="s">
        <v>5</v>
      </c>
      <c r="V18" s="49" t="s">
        <v>5</v>
      </c>
      <c r="W18" s="49" t="s">
        <v>5</v>
      </c>
      <c r="X18" s="49" t="s">
        <v>5</v>
      </c>
      <c r="Y18" s="49" t="s">
        <v>5</v>
      </c>
      <c r="Z18" s="49" t="s">
        <v>5</v>
      </c>
      <c r="AA18" s="49" t="s">
        <v>5</v>
      </c>
      <c r="AB18" s="49" t="s">
        <v>5</v>
      </c>
      <c r="AC18" s="49" t="s">
        <v>5</v>
      </c>
      <c r="AD18" s="49" t="s">
        <v>5</v>
      </c>
      <c r="AE18" s="49" t="s">
        <v>5</v>
      </c>
      <c r="AF18" s="202">
        <v>8</v>
      </c>
      <c r="AG18" s="202">
        <v>1</v>
      </c>
      <c r="AH18" s="49">
        <v>1</v>
      </c>
      <c r="AI18" s="51">
        <v>8</v>
      </c>
      <c r="AJ18" s="51">
        <v>1</v>
      </c>
      <c r="AK18" s="201">
        <v>1</v>
      </c>
      <c r="AL18" s="254">
        <v>5</v>
      </c>
      <c r="AM18" s="254">
        <v>1</v>
      </c>
      <c r="AN18" s="201">
        <v>1</v>
      </c>
      <c r="AO18" s="254">
        <v>5</v>
      </c>
      <c r="AP18" s="254">
        <v>0</v>
      </c>
      <c r="AQ18" s="201">
        <v>1</v>
      </c>
      <c r="AR18" s="254">
        <v>6</v>
      </c>
      <c r="AS18" s="254">
        <v>0</v>
      </c>
      <c r="AT18" s="201">
        <v>0.83333333333333337</v>
      </c>
      <c r="AU18" s="254">
        <v>6</v>
      </c>
      <c r="AV18" s="254">
        <v>0</v>
      </c>
      <c r="AW18" s="201">
        <v>0.83</v>
      </c>
    </row>
    <row r="19" spans="3:49" ht="48" customHeight="1" thickBot="1">
      <c r="C19" s="45">
        <v>8</v>
      </c>
      <c r="D19" s="46" t="s">
        <v>542</v>
      </c>
      <c r="E19" s="203" t="s">
        <v>5</v>
      </c>
      <c r="F19" s="203" t="s">
        <v>5</v>
      </c>
      <c r="G19" s="203" t="s">
        <v>5</v>
      </c>
      <c r="H19" s="203" t="s">
        <v>5</v>
      </c>
      <c r="I19" s="203" t="s">
        <v>5</v>
      </c>
      <c r="J19" s="203" t="s">
        <v>5</v>
      </c>
      <c r="K19" s="203" t="s">
        <v>5</v>
      </c>
      <c r="L19" s="203" t="s">
        <v>5</v>
      </c>
      <c r="M19" s="203" t="s">
        <v>5</v>
      </c>
      <c r="N19" s="203" t="s">
        <v>5</v>
      </c>
      <c r="O19" s="203" t="s">
        <v>5</v>
      </c>
      <c r="P19" s="203" t="s">
        <v>5</v>
      </c>
      <c r="Q19" s="203" t="s">
        <v>5</v>
      </c>
      <c r="R19" s="203" t="s">
        <v>5</v>
      </c>
      <c r="S19" s="203" t="s">
        <v>5</v>
      </c>
      <c r="T19" s="203" t="s">
        <v>5</v>
      </c>
      <c r="U19" s="203" t="s">
        <v>5</v>
      </c>
      <c r="V19" s="203" t="s">
        <v>5</v>
      </c>
      <c r="W19" s="203" t="s">
        <v>5</v>
      </c>
      <c r="X19" s="203" t="s">
        <v>5</v>
      </c>
      <c r="Y19" s="203" t="s">
        <v>5</v>
      </c>
      <c r="Z19" s="203" t="s">
        <v>5</v>
      </c>
      <c r="AA19" s="203" t="s">
        <v>5</v>
      </c>
      <c r="AB19" s="203" t="s">
        <v>5</v>
      </c>
      <c r="AC19" s="51">
        <v>7</v>
      </c>
      <c r="AD19" s="51">
        <v>2</v>
      </c>
      <c r="AE19" s="49">
        <v>0.78</v>
      </c>
      <c r="AF19" s="51">
        <v>6</v>
      </c>
      <c r="AG19" s="51">
        <v>3</v>
      </c>
      <c r="AH19" s="49">
        <v>0.88888888888888884</v>
      </c>
      <c r="AI19" s="51">
        <v>5</v>
      </c>
      <c r="AJ19" s="51">
        <v>4</v>
      </c>
      <c r="AK19" s="201">
        <v>0.89</v>
      </c>
      <c r="AL19" s="254">
        <v>5</v>
      </c>
      <c r="AM19" s="254">
        <v>4</v>
      </c>
      <c r="AN19" s="201">
        <v>0.89</v>
      </c>
      <c r="AO19" s="254">
        <v>5</v>
      </c>
      <c r="AP19" s="254">
        <v>1</v>
      </c>
      <c r="AQ19" s="201">
        <v>0.83299999999999996</v>
      </c>
      <c r="AR19" s="254">
        <v>5</v>
      </c>
      <c r="AS19" s="254">
        <v>1</v>
      </c>
      <c r="AT19" s="201">
        <v>0.83333333333333337</v>
      </c>
      <c r="AU19" s="254">
        <v>5</v>
      </c>
      <c r="AV19" s="254">
        <v>1</v>
      </c>
      <c r="AW19" s="201">
        <v>0.83</v>
      </c>
    </row>
    <row r="20" spans="3:49" ht="48" customHeight="1" thickBot="1">
      <c r="C20" s="45">
        <v>9</v>
      </c>
      <c r="D20" s="46" t="s">
        <v>541</v>
      </c>
      <c r="E20" s="203" t="s">
        <v>5</v>
      </c>
      <c r="F20" s="203" t="s">
        <v>5</v>
      </c>
      <c r="G20" s="203" t="s">
        <v>5</v>
      </c>
      <c r="H20" s="203" t="s">
        <v>5</v>
      </c>
      <c r="I20" s="203" t="s">
        <v>5</v>
      </c>
      <c r="J20" s="203" t="s">
        <v>5</v>
      </c>
      <c r="K20" s="203" t="s">
        <v>5</v>
      </c>
      <c r="L20" s="203" t="s">
        <v>5</v>
      </c>
      <c r="M20" s="203" t="s">
        <v>5</v>
      </c>
      <c r="N20" s="203" t="s">
        <v>5</v>
      </c>
      <c r="O20" s="203" t="s">
        <v>5</v>
      </c>
      <c r="P20" s="203" t="s">
        <v>5</v>
      </c>
      <c r="Q20" s="203" t="s">
        <v>5</v>
      </c>
      <c r="R20" s="203" t="s">
        <v>5</v>
      </c>
      <c r="S20" s="203" t="s">
        <v>5</v>
      </c>
      <c r="T20" s="203" t="s">
        <v>5</v>
      </c>
      <c r="U20" s="203" t="s">
        <v>5</v>
      </c>
      <c r="V20" s="203" t="s">
        <v>5</v>
      </c>
      <c r="W20" s="203" t="s">
        <v>5</v>
      </c>
      <c r="X20" s="203" t="s">
        <v>5</v>
      </c>
      <c r="Y20" s="203" t="s">
        <v>5</v>
      </c>
      <c r="Z20" s="203" t="s">
        <v>5</v>
      </c>
      <c r="AA20" s="203" t="s">
        <v>5</v>
      </c>
      <c r="AB20" s="203" t="s">
        <v>5</v>
      </c>
      <c r="AC20" s="51">
        <v>9</v>
      </c>
      <c r="AD20" s="51">
        <v>4</v>
      </c>
      <c r="AE20" s="49">
        <v>0.85</v>
      </c>
      <c r="AF20" s="51">
        <v>6</v>
      </c>
      <c r="AG20" s="51">
        <v>3</v>
      </c>
      <c r="AH20" s="49">
        <v>0.77777777777777779</v>
      </c>
      <c r="AI20" s="51">
        <v>5</v>
      </c>
      <c r="AJ20" s="51">
        <v>2</v>
      </c>
      <c r="AK20" s="201">
        <v>0.71</v>
      </c>
      <c r="AL20" s="254">
        <v>5</v>
      </c>
      <c r="AM20" s="254">
        <v>2</v>
      </c>
      <c r="AN20" s="201">
        <v>0.71</v>
      </c>
      <c r="AO20" s="254">
        <v>5</v>
      </c>
      <c r="AP20" s="254">
        <v>2</v>
      </c>
      <c r="AQ20" s="201">
        <v>0.71399999999999997</v>
      </c>
      <c r="AR20" s="254">
        <v>8</v>
      </c>
      <c r="AS20" s="254">
        <v>4</v>
      </c>
      <c r="AT20" s="201">
        <v>0.83333333333333337</v>
      </c>
      <c r="AU20" s="254">
        <v>8</v>
      </c>
      <c r="AV20" s="254">
        <v>4</v>
      </c>
      <c r="AW20" s="201">
        <v>0.83</v>
      </c>
    </row>
    <row r="21" spans="3:49" ht="48" customHeight="1" thickBot="1">
      <c r="C21" s="45">
        <v>10</v>
      </c>
      <c r="D21" s="46" t="s">
        <v>543</v>
      </c>
      <c r="E21" s="203" t="s">
        <v>5</v>
      </c>
      <c r="F21" s="203" t="s">
        <v>5</v>
      </c>
      <c r="G21" s="203" t="s">
        <v>5</v>
      </c>
      <c r="H21" s="203" t="s">
        <v>5</v>
      </c>
      <c r="I21" s="203" t="s">
        <v>5</v>
      </c>
      <c r="J21" s="203" t="s">
        <v>5</v>
      </c>
      <c r="K21" s="203" t="s">
        <v>5</v>
      </c>
      <c r="L21" s="203" t="s">
        <v>5</v>
      </c>
      <c r="M21" s="203" t="s">
        <v>5</v>
      </c>
      <c r="N21" s="203" t="s">
        <v>5</v>
      </c>
      <c r="O21" s="203" t="s">
        <v>5</v>
      </c>
      <c r="P21" s="203" t="s">
        <v>5</v>
      </c>
      <c r="Q21" s="203" t="s">
        <v>5</v>
      </c>
      <c r="R21" s="203" t="s">
        <v>5</v>
      </c>
      <c r="S21" s="203" t="s">
        <v>5</v>
      </c>
      <c r="T21" s="203" t="s">
        <v>5</v>
      </c>
      <c r="U21" s="203" t="s">
        <v>5</v>
      </c>
      <c r="V21" s="203" t="s">
        <v>5</v>
      </c>
      <c r="W21" s="203" t="s">
        <v>5</v>
      </c>
      <c r="X21" s="203" t="s">
        <v>5</v>
      </c>
      <c r="Y21" s="203" t="s">
        <v>5</v>
      </c>
      <c r="Z21" s="203" t="s">
        <v>5</v>
      </c>
      <c r="AA21" s="203" t="s">
        <v>5</v>
      </c>
      <c r="AB21" s="203" t="s">
        <v>5</v>
      </c>
      <c r="AC21" s="51">
        <v>2</v>
      </c>
      <c r="AD21" s="51">
        <v>1</v>
      </c>
      <c r="AE21" s="49">
        <v>1</v>
      </c>
      <c r="AF21" s="51">
        <v>2</v>
      </c>
      <c r="AG21" s="51">
        <v>1</v>
      </c>
      <c r="AH21" s="49">
        <v>1</v>
      </c>
      <c r="AI21" s="51">
        <v>4</v>
      </c>
      <c r="AJ21" s="51">
        <v>1</v>
      </c>
      <c r="AK21" s="203">
        <v>1</v>
      </c>
      <c r="AL21" s="254">
        <v>4</v>
      </c>
      <c r="AM21" s="254">
        <v>1</v>
      </c>
      <c r="AN21" s="201">
        <v>1</v>
      </c>
      <c r="AO21" s="254">
        <v>3</v>
      </c>
      <c r="AP21" s="254">
        <v>0</v>
      </c>
      <c r="AQ21" s="201">
        <v>1</v>
      </c>
      <c r="AR21" s="254">
        <v>4</v>
      </c>
      <c r="AS21" s="254">
        <v>1</v>
      </c>
      <c r="AT21" s="201">
        <v>0.8</v>
      </c>
      <c r="AU21" s="254">
        <v>4</v>
      </c>
      <c r="AV21" s="254">
        <v>1</v>
      </c>
      <c r="AW21" s="201">
        <v>0.8</v>
      </c>
    </row>
    <row r="22" spans="3:49" ht="48" customHeight="1" thickBot="1">
      <c r="C22" s="45">
        <v>11</v>
      </c>
      <c r="D22" s="46" t="s">
        <v>704</v>
      </c>
      <c r="E22" s="51" t="s">
        <v>5</v>
      </c>
      <c r="F22" s="51" t="s">
        <v>5</v>
      </c>
      <c r="G22" s="51" t="s">
        <v>5</v>
      </c>
      <c r="H22" s="51" t="s">
        <v>5</v>
      </c>
      <c r="I22" s="51" t="s">
        <v>5</v>
      </c>
      <c r="J22" s="51" t="s">
        <v>5</v>
      </c>
      <c r="K22" s="51" t="s">
        <v>5</v>
      </c>
      <c r="L22" s="51" t="s">
        <v>5</v>
      </c>
      <c r="M22" s="51" t="s">
        <v>5</v>
      </c>
      <c r="N22" s="51" t="s">
        <v>5</v>
      </c>
      <c r="O22" s="51" t="s">
        <v>5</v>
      </c>
      <c r="P22" s="51" t="s">
        <v>5</v>
      </c>
      <c r="Q22" s="51" t="s">
        <v>5</v>
      </c>
      <c r="R22" s="51" t="s">
        <v>5</v>
      </c>
      <c r="S22" s="51" t="s">
        <v>5</v>
      </c>
      <c r="T22" s="51" t="s">
        <v>5</v>
      </c>
      <c r="U22" s="51" t="s">
        <v>5</v>
      </c>
      <c r="V22" s="51" t="s">
        <v>5</v>
      </c>
      <c r="W22" s="51" t="s">
        <v>5</v>
      </c>
      <c r="X22" s="51" t="s">
        <v>5</v>
      </c>
      <c r="Y22" s="51" t="s">
        <v>5</v>
      </c>
      <c r="Z22" s="51" t="s">
        <v>5</v>
      </c>
      <c r="AA22" s="51" t="s">
        <v>5</v>
      </c>
      <c r="AB22" s="51" t="s">
        <v>5</v>
      </c>
      <c r="AC22" s="51" t="s">
        <v>5</v>
      </c>
      <c r="AD22" s="51" t="s">
        <v>5</v>
      </c>
      <c r="AE22" s="51" t="s">
        <v>5</v>
      </c>
      <c r="AF22" s="51" t="s">
        <v>5</v>
      </c>
      <c r="AG22" s="51" t="s">
        <v>5</v>
      </c>
      <c r="AH22" s="51" t="s">
        <v>5</v>
      </c>
      <c r="AI22" s="51" t="s">
        <v>5</v>
      </c>
      <c r="AJ22" s="51" t="s">
        <v>5</v>
      </c>
      <c r="AK22" s="51" t="s">
        <v>5</v>
      </c>
      <c r="AL22" s="254" t="s">
        <v>5</v>
      </c>
      <c r="AM22" s="254" t="s">
        <v>5</v>
      </c>
      <c r="AN22" s="254" t="s">
        <v>5</v>
      </c>
      <c r="AO22" s="254" t="s">
        <v>5</v>
      </c>
      <c r="AP22" s="254" t="s">
        <v>5</v>
      </c>
      <c r="AQ22" s="254" t="s">
        <v>5</v>
      </c>
      <c r="AR22" s="254">
        <v>4</v>
      </c>
      <c r="AS22" s="254">
        <v>0</v>
      </c>
      <c r="AT22" s="201">
        <v>0.75</v>
      </c>
      <c r="AU22" s="254">
        <v>5</v>
      </c>
      <c r="AV22" s="254">
        <v>0</v>
      </c>
      <c r="AW22" s="201">
        <v>0.8</v>
      </c>
    </row>
    <row r="23" spans="3:49" ht="48" customHeight="1" thickBot="1">
      <c r="C23" s="45">
        <v>12</v>
      </c>
      <c r="D23" s="46" t="s">
        <v>733</v>
      </c>
      <c r="E23" s="203" t="s">
        <v>5</v>
      </c>
      <c r="F23" s="203" t="s">
        <v>5</v>
      </c>
      <c r="G23" s="203" t="s">
        <v>5</v>
      </c>
      <c r="H23" s="203" t="s">
        <v>5</v>
      </c>
      <c r="I23" s="203" t="s">
        <v>5</v>
      </c>
      <c r="J23" s="203" t="s">
        <v>5</v>
      </c>
      <c r="K23" s="203" t="s">
        <v>5</v>
      </c>
      <c r="L23" s="203" t="s">
        <v>5</v>
      </c>
      <c r="M23" s="203" t="s">
        <v>5</v>
      </c>
      <c r="N23" s="203" t="s">
        <v>5</v>
      </c>
      <c r="O23" s="203" t="s">
        <v>5</v>
      </c>
      <c r="P23" s="203" t="s">
        <v>5</v>
      </c>
      <c r="Q23" s="203" t="s">
        <v>5</v>
      </c>
      <c r="R23" s="203" t="s">
        <v>5</v>
      </c>
      <c r="S23" s="203" t="s">
        <v>5</v>
      </c>
      <c r="T23" s="203" t="s">
        <v>5</v>
      </c>
      <c r="U23" s="203" t="s">
        <v>5</v>
      </c>
      <c r="V23" s="203" t="s">
        <v>5</v>
      </c>
      <c r="W23" s="203" t="s">
        <v>5</v>
      </c>
      <c r="X23" s="203" t="s">
        <v>5</v>
      </c>
      <c r="Y23" s="203" t="s">
        <v>5</v>
      </c>
      <c r="Z23" s="203" t="s">
        <v>5</v>
      </c>
      <c r="AA23" s="203" t="s">
        <v>5</v>
      </c>
      <c r="AB23" s="203" t="s">
        <v>5</v>
      </c>
      <c r="AC23" s="203" t="s">
        <v>5</v>
      </c>
      <c r="AD23" s="203" t="s">
        <v>5</v>
      </c>
      <c r="AE23" s="203" t="s">
        <v>5</v>
      </c>
      <c r="AF23" s="203" t="s">
        <v>5</v>
      </c>
      <c r="AG23" s="203" t="s">
        <v>5</v>
      </c>
      <c r="AH23" s="203" t="s">
        <v>5</v>
      </c>
      <c r="AI23" s="203" t="s">
        <v>5</v>
      </c>
      <c r="AJ23" s="203" t="s">
        <v>5</v>
      </c>
      <c r="AK23" s="203" t="s">
        <v>5</v>
      </c>
      <c r="AL23" s="203" t="s">
        <v>5</v>
      </c>
      <c r="AM23" s="203" t="s">
        <v>5</v>
      </c>
      <c r="AN23" s="203" t="s">
        <v>5</v>
      </c>
      <c r="AO23" s="201" t="s">
        <v>5</v>
      </c>
      <c r="AP23" s="201" t="s">
        <v>5</v>
      </c>
      <c r="AQ23" s="201" t="s">
        <v>5</v>
      </c>
      <c r="AR23" s="201" t="s">
        <v>5</v>
      </c>
      <c r="AS23" s="201" t="s">
        <v>5</v>
      </c>
      <c r="AT23" s="201" t="s">
        <v>5</v>
      </c>
      <c r="AU23" s="254">
        <v>3</v>
      </c>
      <c r="AV23" s="254">
        <v>2</v>
      </c>
      <c r="AW23" s="201">
        <v>0.8</v>
      </c>
    </row>
    <row r="24" spans="3:49" ht="48" customHeight="1" thickBot="1">
      <c r="C24" s="45">
        <v>13</v>
      </c>
      <c r="D24" s="46" t="s">
        <v>219</v>
      </c>
      <c r="E24" s="51"/>
      <c r="F24" s="51">
        <v>4</v>
      </c>
      <c r="G24" s="49">
        <v>0.72499999999999998</v>
      </c>
      <c r="H24" s="51">
        <v>5</v>
      </c>
      <c r="I24" s="51">
        <v>3</v>
      </c>
      <c r="J24" s="49">
        <v>0.75</v>
      </c>
      <c r="K24" s="51">
        <v>6</v>
      </c>
      <c r="L24" s="51">
        <v>3</v>
      </c>
      <c r="M24" s="49">
        <v>0.66</v>
      </c>
      <c r="N24" s="51">
        <v>7</v>
      </c>
      <c r="O24" s="51">
        <v>3</v>
      </c>
      <c r="P24" s="49">
        <v>0.7</v>
      </c>
      <c r="Q24" s="51">
        <v>6</v>
      </c>
      <c r="R24" s="51">
        <v>2</v>
      </c>
      <c r="S24" s="53">
        <v>0.625</v>
      </c>
      <c r="T24" s="51">
        <v>6</v>
      </c>
      <c r="U24" s="51">
        <v>3</v>
      </c>
      <c r="V24" s="49">
        <v>0.66669999999999996</v>
      </c>
      <c r="W24" s="51">
        <v>6</v>
      </c>
      <c r="X24" s="51">
        <v>4</v>
      </c>
      <c r="Y24" s="49">
        <v>0.8</v>
      </c>
      <c r="Z24" s="202">
        <v>4</v>
      </c>
      <c r="AA24" s="202">
        <v>5</v>
      </c>
      <c r="AB24" s="203">
        <v>0.67</v>
      </c>
      <c r="AC24" s="202">
        <v>6</v>
      </c>
      <c r="AD24" s="202">
        <v>4</v>
      </c>
      <c r="AE24" s="203">
        <v>0.7</v>
      </c>
      <c r="AF24" s="202">
        <v>6</v>
      </c>
      <c r="AG24" s="202">
        <v>4</v>
      </c>
      <c r="AH24" s="203">
        <v>0.7</v>
      </c>
      <c r="AI24" s="203" t="s">
        <v>5</v>
      </c>
      <c r="AJ24" s="203" t="s">
        <v>5</v>
      </c>
      <c r="AK24" s="203" t="s">
        <v>5</v>
      </c>
      <c r="AL24" s="254">
        <v>11</v>
      </c>
      <c r="AM24" s="254">
        <v>4</v>
      </c>
      <c r="AN24" s="201">
        <v>0.67</v>
      </c>
      <c r="AO24" s="254">
        <v>12</v>
      </c>
      <c r="AP24" s="254">
        <v>4</v>
      </c>
      <c r="AQ24" s="201">
        <v>0.625</v>
      </c>
      <c r="AR24" s="254">
        <v>12</v>
      </c>
      <c r="AS24" s="254">
        <v>5</v>
      </c>
      <c r="AT24" s="201">
        <v>0.70588235294117652</v>
      </c>
      <c r="AU24" s="254">
        <v>8</v>
      </c>
      <c r="AV24" s="254">
        <v>5</v>
      </c>
      <c r="AW24" s="201">
        <v>0.76900000000000002</v>
      </c>
    </row>
    <row r="25" spans="3:49" ht="48" customHeight="1" thickBot="1">
      <c r="C25" s="45">
        <v>14</v>
      </c>
      <c r="D25" s="46" t="s">
        <v>218</v>
      </c>
      <c r="E25" s="51" t="s">
        <v>5</v>
      </c>
      <c r="F25" s="51" t="s">
        <v>5</v>
      </c>
      <c r="G25" s="51" t="s">
        <v>5</v>
      </c>
      <c r="H25" s="51" t="s">
        <v>5</v>
      </c>
      <c r="I25" s="51" t="s">
        <v>5</v>
      </c>
      <c r="J25" s="51" t="s">
        <v>5</v>
      </c>
      <c r="K25" s="51" t="s">
        <v>5</v>
      </c>
      <c r="L25" s="51" t="s">
        <v>5</v>
      </c>
      <c r="M25" s="51" t="s">
        <v>5</v>
      </c>
      <c r="N25" s="51" t="s">
        <v>5</v>
      </c>
      <c r="O25" s="51" t="s">
        <v>5</v>
      </c>
      <c r="P25" s="49" t="s">
        <v>5</v>
      </c>
      <c r="Q25" s="49" t="s">
        <v>5</v>
      </c>
      <c r="R25" s="49" t="s">
        <v>5</v>
      </c>
      <c r="S25" s="49" t="s">
        <v>5</v>
      </c>
      <c r="T25" s="49" t="s">
        <v>5</v>
      </c>
      <c r="U25" s="49" t="s">
        <v>5</v>
      </c>
      <c r="V25" s="49" t="s">
        <v>5</v>
      </c>
      <c r="W25" s="51">
        <v>6</v>
      </c>
      <c r="X25" s="51">
        <v>0</v>
      </c>
      <c r="Y25" s="49">
        <v>0.83</v>
      </c>
      <c r="Z25" s="202">
        <v>6</v>
      </c>
      <c r="AA25" s="202">
        <v>1</v>
      </c>
      <c r="AB25" s="203">
        <v>0.86</v>
      </c>
      <c r="AC25" s="202">
        <v>8</v>
      </c>
      <c r="AD25" s="202">
        <v>1</v>
      </c>
      <c r="AE25" s="203">
        <v>0.89</v>
      </c>
      <c r="AF25" s="202">
        <v>7</v>
      </c>
      <c r="AG25" s="202">
        <v>1</v>
      </c>
      <c r="AH25" s="203">
        <v>0.875</v>
      </c>
      <c r="AI25" s="51">
        <v>9</v>
      </c>
      <c r="AJ25" s="51">
        <v>0</v>
      </c>
      <c r="AK25" s="203">
        <v>0.89</v>
      </c>
      <c r="AL25" s="51">
        <v>12</v>
      </c>
      <c r="AM25" s="51">
        <v>0</v>
      </c>
      <c r="AN25" s="203">
        <v>0.83</v>
      </c>
      <c r="AO25" s="254">
        <v>13</v>
      </c>
      <c r="AP25" s="254">
        <v>1</v>
      </c>
      <c r="AQ25" s="201">
        <v>0.85699999999999998</v>
      </c>
      <c r="AR25" s="254">
        <v>17</v>
      </c>
      <c r="AS25" s="254">
        <v>1</v>
      </c>
      <c r="AT25" s="201">
        <v>0.83333333333333337</v>
      </c>
      <c r="AU25" s="254">
        <v>22</v>
      </c>
      <c r="AV25" s="254">
        <v>1</v>
      </c>
      <c r="AW25" s="201">
        <v>0.74</v>
      </c>
    </row>
    <row r="26" spans="3:49" ht="48" customHeight="1" thickBot="1">
      <c r="C26" s="45">
        <v>15</v>
      </c>
      <c r="D26" s="46" t="s">
        <v>217</v>
      </c>
      <c r="E26" s="51" t="s">
        <v>5</v>
      </c>
      <c r="F26" s="51" t="s">
        <v>5</v>
      </c>
      <c r="G26" s="51" t="s">
        <v>5</v>
      </c>
      <c r="H26" s="51" t="s">
        <v>5</v>
      </c>
      <c r="I26" s="51" t="s">
        <v>5</v>
      </c>
      <c r="J26" s="51" t="s">
        <v>5</v>
      </c>
      <c r="K26" s="51" t="s">
        <v>5</v>
      </c>
      <c r="L26" s="51" t="s">
        <v>5</v>
      </c>
      <c r="M26" s="51" t="s">
        <v>5</v>
      </c>
      <c r="N26" s="51" t="s">
        <v>5</v>
      </c>
      <c r="O26" s="51" t="s">
        <v>5</v>
      </c>
      <c r="P26" s="49" t="s">
        <v>5</v>
      </c>
      <c r="Q26" s="51">
        <v>6</v>
      </c>
      <c r="R26" s="51">
        <v>6</v>
      </c>
      <c r="S26" s="53">
        <v>0.91700000000000004</v>
      </c>
      <c r="T26" s="51">
        <v>8</v>
      </c>
      <c r="U26" s="51">
        <v>7</v>
      </c>
      <c r="V26" s="49">
        <v>0.93330000000000002</v>
      </c>
      <c r="W26" s="51">
        <v>6</v>
      </c>
      <c r="X26" s="51">
        <v>5</v>
      </c>
      <c r="Y26" s="49">
        <v>0.91</v>
      </c>
      <c r="Z26" s="202">
        <v>12</v>
      </c>
      <c r="AA26" s="202">
        <v>10</v>
      </c>
      <c r="AB26" s="203">
        <v>0.86</v>
      </c>
      <c r="AC26" s="202">
        <v>12</v>
      </c>
      <c r="AD26" s="202">
        <v>13</v>
      </c>
      <c r="AE26" s="203">
        <v>0.88</v>
      </c>
      <c r="AF26" s="202">
        <v>14</v>
      </c>
      <c r="AG26" s="202">
        <v>13</v>
      </c>
      <c r="AH26" s="203">
        <v>0.85185185185185186</v>
      </c>
      <c r="AI26" s="51">
        <v>16</v>
      </c>
      <c r="AJ26" s="51">
        <v>13</v>
      </c>
      <c r="AK26" s="203">
        <v>0.83</v>
      </c>
      <c r="AL26" s="51">
        <v>17</v>
      </c>
      <c r="AM26" s="51">
        <v>14</v>
      </c>
      <c r="AN26" s="203">
        <v>0.77</v>
      </c>
      <c r="AO26" s="254">
        <v>17</v>
      </c>
      <c r="AP26" s="254">
        <v>14</v>
      </c>
      <c r="AQ26" s="201">
        <v>0.77400000000000002</v>
      </c>
      <c r="AR26" s="254">
        <v>16</v>
      </c>
      <c r="AS26" s="254">
        <v>14</v>
      </c>
      <c r="AT26" s="201">
        <v>0.77</v>
      </c>
      <c r="AU26" s="254">
        <v>16</v>
      </c>
      <c r="AV26" s="254">
        <v>15</v>
      </c>
      <c r="AW26" s="201">
        <v>0.74</v>
      </c>
    </row>
    <row r="27" spans="3:49" ht="48" customHeight="1" thickBot="1">
      <c r="C27" s="45">
        <v>16</v>
      </c>
      <c r="D27" s="46" t="s">
        <v>222</v>
      </c>
      <c r="E27" s="51" t="s">
        <v>5</v>
      </c>
      <c r="F27" s="51" t="s">
        <v>5</v>
      </c>
      <c r="G27" s="51" t="s">
        <v>5</v>
      </c>
      <c r="H27" s="51" t="s">
        <v>5</v>
      </c>
      <c r="I27" s="51" t="s">
        <v>5</v>
      </c>
      <c r="J27" s="51" t="s">
        <v>5</v>
      </c>
      <c r="K27" s="51" t="s">
        <v>5</v>
      </c>
      <c r="L27" s="51" t="s">
        <v>5</v>
      </c>
      <c r="M27" s="51" t="s">
        <v>5</v>
      </c>
      <c r="N27" s="51">
        <v>6</v>
      </c>
      <c r="O27" s="51">
        <v>1</v>
      </c>
      <c r="P27" s="49">
        <v>0.56999999999999995</v>
      </c>
      <c r="Q27" s="51">
        <v>6</v>
      </c>
      <c r="R27" s="51">
        <v>1</v>
      </c>
      <c r="S27" s="53">
        <v>0.71430000000000005</v>
      </c>
      <c r="T27" s="51">
        <v>10</v>
      </c>
      <c r="U27" s="51">
        <v>1</v>
      </c>
      <c r="V27" s="49">
        <v>0.81818000000000002</v>
      </c>
      <c r="W27" s="51">
        <v>6</v>
      </c>
      <c r="X27" s="51">
        <v>1</v>
      </c>
      <c r="Y27" s="49">
        <v>0.71</v>
      </c>
      <c r="Z27" s="202">
        <v>6</v>
      </c>
      <c r="AA27" s="202">
        <v>1</v>
      </c>
      <c r="AB27" s="203">
        <v>0.71</v>
      </c>
      <c r="AC27" s="202">
        <v>9</v>
      </c>
      <c r="AD27" s="202">
        <v>1</v>
      </c>
      <c r="AE27" s="203">
        <v>0.8</v>
      </c>
      <c r="AF27" s="202">
        <v>9</v>
      </c>
      <c r="AG27" s="202">
        <v>3</v>
      </c>
      <c r="AH27" s="203">
        <v>0.75</v>
      </c>
      <c r="AI27" s="51">
        <v>10</v>
      </c>
      <c r="AJ27" s="51">
        <v>3</v>
      </c>
      <c r="AK27" s="203">
        <v>0.69</v>
      </c>
      <c r="AL27" s="51">
        <v>10</v>
      </c>
      <c r="AM27" s="51">
        <v>3</v>
      </c>
      <c r="AN27" s="203">
        <v>0.69</v>
      </c>
      <c r="AO27" s="254">
        <v>10</v>
      </c>
      <c r="AP27" s="254">
        <v>3</v>
      </c>
      <c r="AQ27" s="201">
        <v>0.69199999999999995</v>
      </c>
      <c r="AR27" s="254">
        <v>13</v>
      </c>
      <c r="AS27" s="254">
        <v>3</v>
      </c>
      <c r="AT27" s="201">
        <v>0.75</v>
      </c>
      <c r="AU27" s="254">
        <v>13</v>
      </c>
      <c r="AV27" s="254">
        <v>2</v>
      </c>
      <c r="AW27" s="201">
        <v>0.73</v>
      </c>
    </row>
    <row r="28" spans="3:49" ht="48" customHeight="1" thickBot="1">
      <c r="C28" s="45">
        <v>17</v>
      </c>
      <c r="D28" s="46" t="s">
        <v>701</v>
      </c>
      <c r="E28" s="51" t="s">
        <v>5</v>
      </c>
      <c r="F28" s="51" t="s">
        <v>5</v>
      </c>
      <c r="G28" s="51" t="s">
        <v>5</v>
      </c>
      <c r="H28" s="51" t="s">
        <v>5</v>
      </c>
      <c r="I28" s="51" t="s">
        <v>5</v>
      </c>
      <c r="J28" s="51" t="s">
        <v>5</v>
      </c>
      <c r="K28" s="51" t="s">
        <v>5</v>
      </c>
      <c r="L28" s="51" t="s">
        <v>5</v>
      </c>
      <c r="M28" s="51" t="s">
        <v>5</v>
      </c>
      <c r="N28" s="51" t="s">
        <v>5</v>
      </c>
      <c r="O28" s="51" t="s">
        <v>5</v>
      </c>
      <c r="P28" s="51" t="s">
        <v>5</v>
      </c>
      <c r="Q28" s="51" t="s">
        <v>5</v>
      </c>
      <c r="R28" s="51" t="s">
        <v>5</v>
      </c>
      <c r="S28" s="51" t="s">
        <v>5</v>
      </c>
      <c r="T28" s="51" t="s">
        <v>5</v>
      </c>
      <c r="U28" s="51" t="s">
        <v>5</v>
      </c>
      <c r="V28" s="51" t="s">
        <v>5</v>
      </c>
      <c r="W28" s="51" t="s">
        <v>5</v>
      </c>
      <c r="X28" s="51" t="s">
        <v>5</v>
      </c>
      <c r="Y28" s="51" t="s">
        <v>5</v>
      </c>
      <c r="Z28" s="51" t="s">
        <v>5</v>
      </c>
      <c r="AA28" s="51" t="s">
        <v>5</v>
      </c>
      <c r="AB28" s="51" t="s">
        <v>5</v>
      </c>
      <c r="AC28" s="51" t="s">
        <v>5</v>
      </c>
      <c r="AD28" s="51" t="s">
        <v>5</v>
      </c>
      <c r="AE28" s="51" t="s">
        <v>5</v>
      </c>
      <c r="AF28" s="51" t="s">
        <v>5</v>
      </c>
      <c r="AG28" s="51" t="s">
        <v>5</v>
      </c>
      <c r="AH28" s="51" t="s">
        <v>5</v>
      </c>
      <c r="AI28" s="51" t="s">
        <v>5</v>
      </c>
      <c r="AJ28" s="51" t="s">
        <v>5</v>
      </c>
      <c r="AK28" s="51" t="s">
        <v>5</v>
      </c>
      <c r="AL28" s="51" t="s">
        <v>5</v>
      </c>
      <c r="AM28" s="51" t="s">
        <v>5</v>
      </c>
      <c r="AN28" s="51" t="s">
        <v>5</v>
      </c>
      <c r="AO28" s="254" t="s">
        <v>5</v>
      </c>
      <c r="AP28" s="254" t="s">
        <v>5</v>
      </c>
      <c r="AQ28" s="254" t="s">
        <v>5</v>
      </c>
      <c r="AR28" s="254">
        <v>11</v>
      </c>
      <c r="AS28" s="254">
        <v>4</v>
      </c>
      <c r="AT28" s="201">
        <v>0.8</v>
      </c>
      <c r="AU28" s="254">
        <v>13</v>
      </c>
      <c r="AV28" s="254">
        <v>4</v>
      </c>
      <c r="AW28" s="201">
        <v>0.70499999999999996</v>
      </c>
    </row>
    <row r="29" spans="3:49" ht="48" customHeight="1" thickBot="1">
      <c r="C29" s="45">
        <v>18</v>
      </c>
      <c r="D29" s="46" t="s">
        <v>214</v>
      </c>
      <c r="E29" s="51" t="s">
        <v>5</v>
      </c>
      <c r="F29" s="51" t="s">
        <v>5</v>
      </c>
      <c r="G29" s="51" t="s">
        <v>5</v>
      </c>
      <c r="H29" s="51" t="s">
        <v>5</v>
      </c>
      <c r="I29" s="51" t="s">
        <v>5</v>
      </c>
      <c r="J29" s="51" t="s">
        <v>5</v>
      </c>
      <c r="K29" s="51">
        <v>2</v>
      </c>
      <c r="L29" s="51">
        <v>1</v>
      </c>
      <c r="M29" s="49">
        <v>1</v>
      </c>
      <c r="N29" s="51">
        <v>2</v>
      </c>
      <c r="O29" s="51">
        <v>1</v>
      </c>
      <c r="P29" s="49">
        <v>1</v>
      </c>
      <c r="Q29" s="51">
        <v>2</v>
      </c>
      <c r="R29" s="51">
        <v>1</v>
      </c>
      <c r="S29" s="48">
        <v>1</v>
      </c>
      <c r="T29" s="51">
        <v>4</v>
      </c>
      <c r="U29" s="51">
        <v>1</v>
      </c>
      <c r="V29" s="49">
        <v>1</v>
      </c>
      <c r="W29" s="47">
        <v>4</v>
      </c>
      <c r="X29" s="47">
        <v>2</v>
      </c>
      <c r="Y29" s="119">
        <v>1</v>
      </c>
      <c r="Z29" s="254" t="s">
        <v>5</v>
      </c>
      <c r="AA29" s="254" t="s">
        <v>5</v>
      </c>
      <c r="AB29" s="339" t="s">
        <v>5</v>
      </c>
      <c r="AC29" s="254" t="s">
        <v>5</v>
      </c>
      <c r="AD29" s="254" t="s">
        <v>5</v>
      </c>
      <c r="AE29" s="339" t="s">
        <v>5</v>
      </c>
      <c r="AF29" s="342" t="s">
        <v>5</v>
      </c>
      <c r="AG29" s="342" t="s">
        <v>5</v>
      </c>
      <c r="AH29" s="201" t="s">
        <v>5</v>
      </c>
      <c r="AI29" s="254">
        <v>12</v>
      </c>
      <c r="AJ29" s="254">
        <v>1</v>
      </c>
      <c r="AK29" s="201">
        <v>0.77</v>
      </c>
      <c r="AL29" s="254">
        <v>7</v>
      </c>
      <c r="AM29" s="254">
        <v>0</v>
      </c>
      <c r="AN29" s="201">
        <v>0.86</v>
      </c>
      <c r="AO29" s="254">
        <v>12</v>
      </c>
      <c r="AP29" s="254">
        <v>1</v>
      </c>
      <c r="AQ29" s="201">
        <v>0.76900000000000002</v>
      </c>
      <c r="AR29" s="254">
        <v>10</v>
      </c>
      <c r="AS29" s="254">
        <v>2</v>
      </c>
      <c r="AT29" s="201">
        <v>0.75</v>
      </c>
      <c r="AU29" s="254">
        <v>10</v>
      </c>
      <c r="AV29" s="254">
        <v>3</v>
      </c>
      <c r="AW29" s="201">
        <v>0.69</v>
      </c>
    </row>
    <row r="30" spans="3:49" ht="48" customHeight="1" thickBot="1">
      <c r="C30" s="45">
        <v>19</v>
      </c>
      <c r="D30" s="46" t="s">
        <v>502</v>
      </c>
      <c r="E30" s="51" t="s">
        <v>5</v>
      </c>
      <c r="F30" s="51" t="s">
        <v>5</v>
      </c>
      <c r="G30" s="51" t="s">
        <v>5</v>
      </c>
      <c r="H30" s="51" t="s">
        <v>5</v>
      </c>
      <c r="I30" s="51" t="s">
        <v>5</v>
      </c>
      <c r="J30" s="51" t="s">
        <v>5</v>
      </c>
      <c r="K30" s="51" t="s">
        <v>5</v>
      </c>
      <c r="L30" s="51" t="s">
        <v>5</v>
      </c>
      <c r="M30" s="51" t="s">
        <v>5</v>
      </c>
      <c r="N30" s="51" t="s">
        <v>5</v>
      </c>
      <c r="O30" s="51" t="s">
        <v>5</v>
      </c>
      <c r="P30" s="51" t="s">
        <v>5</v>
      </c>
      <c r="Q30" s="51" t="s">
        <v>5</v>
      </c>
      <c r="R30" s="51" t="s">
        <v>5</v>
      </c>
      <c r="S30" s="47" t="s">
        <v>5</v>
      </c>
      <c r="T30" s="51" t="s">
        <v>5</v>
      </c>
      <c r="U30" s="51" t="s">
        <v>5</v>
      </c>
      <c r="V30" s="51" t="s">
        <v>5</v>
      </c>
      <c r="W30" s="51" t="s">
        <v>5</v>
      </c>
      <c r="X30" s="51" t="s">
        <v>5</v>
      </c>
      <c r="Y30" s="316" t="s">
        <v>5</v>
      </c>
      <c r="Z30" s="202">
        <v>8</v>
      </c>
      <c r="AA30" s="202">
        <v>2</v>
      </c>
      <c r="AB30" s="201">
        <v>0.8</v>
      </c>
      <c r="AC30" s="202">
        <v>9</v>
      </c>
      <c r="AD30" s="202">
        <v>2</v>
      </c>
      <c r="AE30" s="201">
        <v>0.82</v>
      </c>
      <c r="AF30" s="202">
        <v>10</v>
      </c>
      <c r="AG30" s="202">
        <v>2</v>
      </c>
      <c r="AH30" s="201">
        <v>0.83333333333333337</v>
      </c>
      <c r="AI30" s="51">
        <v>10</v>
      </c>
      <c r="AJ30" s="51">
        <v>2</v>
      </c>
      <c r="AK30" s="201">
        <v>0.83</v>
      </c>
      <c r="AL30" s="254">
        <v>10</v>
      </c>
      <c r="AM30" s="254">
        <v>2</v>
      </c>
      <c r="AN30" s="201">
        <v>0.83</v>
      </c>
      <c r="AO30" s="254">
        <v>14</v>
      </c>
      <c r="AP30" s="254">
        <v>5</v>
      </c>
      <c r="AQ30" s="201">
        <v>0.68400000000000005</v>
      </c>
      <c r="AR30" s="254">
        <v>15</v>
      </c>
      <c r="AS30" s="254">
        <v>6</v>
      </c>
      <c r="AT30" s="201">
        <v>0.66666666666666663</v>
      </c>
      <c r="AU30" s="254">
        <v>18</v>
      </c>
      <c r="AV30" s="254">
        <v>7</v>
      </c>
      <c r="AW30" s="201">
        <v>0.68</v>
      </c>
    </row>
    <row r="31" spans="3:49" ht="48" customHeight="1" thickBot="1">
      <c r="C31" s="45">
        <v>20</v>
      </c>
      <c r="D31" s="46" t="s">
        <v>573</v>
      </c>
      <c r="E31" s="49" t="s">
        <v>5</v>
      </c>
      <c r="F31" s="49" t="s">
        <v>5</v>
      </c>
      <c r="G31" s="49" t="s">
        <v>5</v>
      </c>
      <c r="H31" s="49" t="s">
        <v>5</v>
      </c>
      <c r="I31" s="49" t="s">
        <v>5</v>
      </c>
      <c r="J31" s="49" t="s">
        <v>5</v>
      </c>
      <c r="K31" s="49" t="s">
        <v>5</v>
      </c>
      <c r="L31" s="49" t="s">
        <v>5</v>
      </c>
      <c r="M31" s="49" t="s">
        <v>5</v>
      </c>
      <c r="N31" s="49" t="s">
        <v>5</v>
      </c>
      <c r="O31" s="49" t="s">
        <v>5</v>
      </c>
      <c r="P31" s="49" t="s">
        <v>5</v>
      </c>
      <c r="Q31" s="49" t="s">
        <v>5</v>
      </c>
      <c r="R31" s="49" t="s">
        <v>5</v>
      </c>
      <c r="S31" s="50" t="s">
        <v>5</v>
      </c>
      <c r="T31" s="49" t="s">
        <v>5</v>
      </c>
      <c r="U31" s="49" t="s">
        <v>5</v>
      </c>
      <c r="V31" s="49" t="s">
        <v>5</v>
      </c>
      <c r="W31" s="49" t="s">
        <v>5</v>
      </c>
      <c r="X31" s="49" t="s">
        <v>5</v>
      </c>
      <c r="Y31" s="119" t="s">
        <v>5</v>
      </c>
      <c r="Z31" s="49" t="s">
        <v>5</v>
      </c>
      <c r="AA31" s="49" t="s">
        <v>5</v>
      </c>
      <c r="AB31" s="339" t="s">
        <v>5</v>
      </c>
      <c r="AC31" s="49" t="s">
        <v>5</v>
      </c>
      <c r="AD31" s="49" t="s">
        <v>5</v>
      </c>
      <c r="AE31" s="339" t="s">
        <v>5</v>
      </c>
      <c r="AF31" s="202">
        <v>3</v>
      </c>
      <c r="AG31" s="202">
        <v>3</v>
      </c>
      <c r="AH31" s="339">
        <v>0.66666666666666663</v>
      </c>
      <c r="AI31" s="51">
        <v>6</v>
      </c>
      <c r="AJ31" s="51">
        <v>6</v>
      </c>
      <c r="AK31" s="201">
        <v>0.75</v>
      </c>
      <c r="AL31" s="254">
        <v>6</v>
      </c>
      <c r="AM31" s="254">
        <v>4</v>
      </c>
      <c r="AN31" s="201">
        <v>0.7</v>
      </c>
      <c r="AO31" s="254">
        <v>7</v>
      </c>
      <c r="AP31" s="254">
        <v>6</v>
      </c>
      <c r="AQ31" s="201">
        <v>0.76900000000000002</v>
      </c>
      <c r="AR31" s="254">
        <v>6</v>
      </c>
      <c r="AS31" s="254">
        <v>4</v>
      </c>
      <c r="AT31" s="201">
        <v>0.7</v>
      </c>
      <c r="AU31" s="254">
        <v>8</v>
      </c>
      <c r="AV31" s="254">
        <v>4</v>
      </c>
      <c r="AW31" s="201">
        <v>0.67</v>
      </c>
    </row>
    <row r="32" spans="3:49" ht="48" customHeight="1" thickBot="1">
      <c r="C32" s="45">
        <v>21</v>
      </c>
      <c r="D32" s="46" t="s">
        <v>620</v>
      </c>
      <c r="E32" s="244" t="s">
        <v>5</v>
      </c>
      <c r="F32" s="244" t="s">
        <v>5</v>
      </c>
      <c r="G32" s="244" t="s">
        <v>5</v>
      </c>
      <c r="H32" s="244" t="s">
        <v>5</v>
      </c>
      <c r="I32" s="244" t="s">
        <v>5</v>
      </c>
      <c r="J32" s="244" t="s">
        <v>5</v>
      </c>
      <c r="K32" s="244" t="s">
        <v>5</v>
      </c>
      <c r="L32" s="244" t="s">
        <v>5</v>
      </c>
      <c r="M32" s="244" t="s">
        <v>5</v>
      </c>
      <c r="N32" s="244" t="s">
        <v>5</v>
      </c>
      <c r="O32" s="244" t="s">
        <v>5</v>
      </c>
      <c r="P32" s="244" t="s">
        <v>5</v>
      </c>
      <c r="Q32" s="244" t="s">
        <v>5</v>
      </c>
      <c r="R32" s="244" t="s">
        <v>5</v>
      </c>
      <c r="S32" s="315" t="s">
        <v>5</v>
      </c>
      <c r="T32" s="244" t="s">
        <v>5</v>
      </c>
      <c r="U32" s="244" t="s">
        <v>5</v>
      </c>
      <c r="V32" s="244" t="s">
        <v>5</v>
      </c>
      <c r="W32" s="244" t="s">
        <v>5</v>
      </c>
      <c r="X32" s="244" t="s">
        <v>5</v>
      </c>
      <c r="Y32" s="314" t="s">
        <v>5</v>
      </c>
      <c r="Z32" s="244" t="s">
        <v>5</v>
      </c>
      <c r="AA32" s="244" t="s">
        <v>5</v>
      </c>
      <c r="AB32" s="267" t="s">
        <v>5</v>
      </c>
      <c r="AC32" s="244" t="s">
        <v>5</v>
      </c>
      <c r="AD32" s="244" t="s">
        <v>5</v>
      </c>
      <c r="AE32" s="267" t="s">
        <v>5</v>
      </c>
      <c r="AF32" s="244" t="s">
        <v>5</v>
      </c>
      <c r="AG32" s="244" t="s">
        <v>5</v>
      </c>
      <c r="AH32" s="267" t="s">
        <v>5</v>
      </c>
      <c r="AI32" s="51">
        <v>2</v>
      </c>
      <c r="AJ32" s="51">
        <v>1</v>
      </c>
      <c r="AK32" s="201">
        <v>1</v>
      </c>
      <c r="AL32" s="254">
        <v>1</v>
      </c>
      <c r="AM32" s="254">
        <v>0</v>
      </c>
      <c r="AN32" s="201">
        <v>1</v>
      </c>
      <c r="AO32" s="254">
        <v>1</v>
      </c>
      <c r="AP32" s="254">
        <v>0</v>
      </c>
      <c r="AQ32" s="201">
        <v>1</v>
      </c>
      <c r="AR32" s="254">
        <v>3</v>
      </c>
      <c r="AS32" s="254">
        <v>0</v>
      </c>
      <c r="AT32" s="201">
        <v>0.66666666666666663</v>
      </c>
      <c r="AU32" s="254">
        <v>3</v>
      </c>
      <c r="AV32" s="254">
        <v>0</v>
      </c>
      <c r="AW32" s="201">
        <v>0.67</v>
      </c>
    </row>
    <row r="33" spans="1:49" ht="48" customHeight="1" thickBot="1">
      <c r="C33" s="45">
        <v>22</v>
      </c>
      <c r="D33" s="46" t="s">
        <v>656</v>
      </c>
      <c r="E33" s="203" t="s">
        <v>5</v>
      </c>
      <c r="F33" s="203" t="s">
        <v>5</v>
      </c>
      <c r="G33" s="203" t="s">
        <v>5</v>
      </c>
      <c r="H33" s="203" t="s">
        <v>5</v>
      </c>
      <c r="I33" s="203" t="s">
        <v>5</v>
      </c>
      <c r="J33" s="203" t="s">
        <v>5</v>
      </c>
      <c r="K33" s="203" t="s">
        <v>5</v>
      </c>
      <c r="L33" s="203" t="s">
        <v>5</v>
      </c>
      <c r="M33" s="203" t="s">
        <v>5</v>
      </c>
      <c r="N33" s="203" t="s">
        <v>5</v>
      </c>
      <c r="O33" s="203" t="s">
        <v>5</v>
      </c>
      <c r="P33" s="203" t="s">
        <v>5</v>
      </c>
      <c r="Q33" s="203" t="s">
        <v>5</v>
      </c>
      <c r="R33" s="203" t="s">
        <v>5</v>
      </c>
      <c r="S33" s="224" t="s">
        <v>5</v>
      </c>
      <c r="T33" s="203" t="s">
        <v>5</v>
      </c>
      <c r="U33" s="203" t="s">
        <v>5</v>
      </c>
      <c r="V33" s="203" t="s">
        <v>5</v>
      </c>
      <c r="W33" s="203" t="s">
        <v>5</v>
      </c>
      <c r="X33" s="203" t="s">
        <v>5</v>
      </c>
      <c r="Y33" s="204" t="s">
        <v>5</v>
      </c>
      <c r="Z33" s="203" t="s">
        <v>5</v>
      </c>
      <c r="AA33" s="203" t="s">
        <v>5</v>
      </c>
      <c r="AB33" s="203" t="s">
        <v>5</v>
      </c>
      <c r="AC33" s="203" t="s">
        <v>5</v>
      </c>
      <c r="AD33" s="203" t="s">
        <v>5</v>
      </c>
      <c r="AE33" s="203" t="s">
        <v>5</v>
      </c>
      <c r="AF33" s="203" t="s">
        <v>5</v>
      </c>
      <c r="AG33" s="203" t="s">
        <v>5</v>
      </c>
      <c r="AH33" s="203" t="s">
        <v>5</v>
      </c>
      <c r="AI33" s="203" t="s">
        <v>5</v>
      </c>
      <c r="AJ33" s="203" t="s">
        <v>5</v>
      </c>
      <c r="AK33" s="201" t="s">
        <v>5</v>
      </c>
      <c r="AL33" s="254">
        <v>9</v>
      </c>
      <c r="AM33" s="254">
        <v>3</v>
      </c>
      <c r="AN33" s="201">
        <v>0.67</v>
      </c>
      <c r="AO33" s="254">
        <v>8</v>
      </c>
      <c r="AP33" s="254">
        <v>3</v>
      </c>
      <c r="AQ33" s="201">
        <v>0.63600000000000001</v>
      </c>
      <c r="AR33" s="254">
        <v>5</v>
      </c>
      <c r="AS33" s="254">
        <v>2</v>
      </c>
      <c r="AT33" s="201">
        <v>0.5714285714285714</v>
      </c>
      <c r="AU33" s="254">
        <v>7</v>
      </c>
      <c r="AV33" s="254">
        <v>2</v>
      </c>
      <c r="AW33" s="201">
        <v>0.67</v>
      </c>
    </row>
    <row r="34" spans="1:49" ht="48" customHeight="1" thickBot="1">
      <c r="C34" s="45">
        <v>23</v>
      </c>
      <c r="D34" s="46" t="s">
        <v>734</v>
      </c>
      <c r="E34" s="203" t="s">
        <v>5</v>
      </c>
      <c r="F34" s="203" t="s">
        <v>5</v>
      </c>
      <c r="G34" s="203" t="s">
        <v>5</v>
      </c>
      <c r="H34" s="203" t="s">
        <v>5</v>
      </c>
      <c r="I34" s="203" t="s">
        <v>5</v>
      </c>
      <c r="J34" s="203" t="s">
        <v>5</v>
      </c>
      <c r="K34" s="203" t="s">
        <v>5</v>
      </c>
      <c r="L34" s="203" t="s">
        <v>5</v>
      </c>
      <c r="M34" s="203" t="s">
        <v>5</v>
      </c>
      <c r="N34" s="203" t="s">
        <v>5</v>
      </c>
      <c r="O34" s="203" t="s">
        <v>5</v>
      </c>
      <c r="P34" s="203" t="s">
        <v>5</v>
      </c>
      <c r="Q34" s="203" t="s">
        <v>5</v>
      </c>
      <c r="R34" s="203" t="s">
        <v>5</v>
      </c>
      <c r="S34" s="224" t="s">
        <v>5</v>
      </c>
      <c r="T34" s="203" t="s">
        <v>5</v>
      </c>
      <c r="U34" s="203" t="s">
        <v>5</v>
      </c>
      <c r="V34" s="203" t="s">
        <v>5</v>
      </c>
      <c r="W34" s="203" t="s">
        <v>5</v>
      </c>
      <c r="X34" s="203" t="s">
        <v>5</v>
      </c>
      <c r="Y34" s="204" t="s">
        <v>5</v>
      </c>
      <c r="Z34" s="203" t="s">
        <v>5</v>
      </c>
      <c r="AA34" s="203" t="s">
        <v>5</v>
      </c>
      <c r="AB34" s="203" t="s">
        <v>5</v>
      </c>
      <c r="AC34" s="203" t="s">
        <v>5</v>
      </c>
      <c r="AD34" s="203" t="s">
        <v>5</v>
      </c>
      <c r="AE34" s="203" t="s">
        <v>5</v>
      </c>
      <c r="AF34" s="203" t="s">
        <v>5</v>
      </c>
      <c r="AG34" s="203" t="s">
        <v>5</v>
      </c>
      <c r="AH34" s="203" t="s">
        <v>5</v>
      </c>
      <c r="AI34" s="203" t="s">
        <v>5</v>
      </c>
      <c r="AJ34" s="203" t="s">
        <v>5</v>
      </c>
      <c r="AK34" s="201" t="s">
        <v>5</v>
      </c>
      <c r="AL34" s="201" t="s">
        <v>5</v>
      </c>
      <c r="AM34" s="201" t="s">
        <v>5</v>
      </c>
      <c r="AN34" s="201" t="s">
        <v>5</v>
      </c>
      <c r="AO34" s="201" t="s">
        <v>5</v>
      </c>
      <c r="AP34" s="201" t="s">
        <v>5</v>
      </c>
      <c r="AQ34" s="201" t="s">
        <v>5</v>
      </c>
      <c r="AR34" s="201" t="s">
        <v>5</v>
      </c>
      <c r="AS34" s="201" t="s">
        <v>5</v>
      </c>
      <c r="AT34" s="201" t="s">
        <v>5</v>
      </c>
      <c r="AU34" s="254">
        <v>3</v>
      </c>
      <c r="AV34" s="254">
        <v>0</v>
      </c>
      <c r="AW34" s="201">
        <v>0.67</v>
      </c>
    </row>
    <row r="35" spans="1:49" ht="48" customHeight="1" thickBot="1">
      <c r="C35" s="45">
        <v>24</v>
      </c>
      <c r="D35" s="46" t="s">
        <v>675</v>
      </c>
      <c r="E35" s="51" t="s">
        <v>5</v>
      </c>
      <c r="F35" s="51" t="s">
        <v>5</v>
      </c>
      <c r="G35" s="51" t="s">
        <v>5</v>
      </c>
      <c r="H35" s="51" t="s">
        <v>5</v>
      </c>
      <c r="I35" s="51" t="s">
        <v>5</v>
      </c>
      <c r="J35" s="51" t="s">
        <v>5</v>
      </c>
      <c r="K35" s="51" t="s">
        <v>5</v>
      </c>
      <c r="L35" s="51" t="s">
        <v>5</v>
      </c>
      <c r="M35" s="51" t="s">
        <v>5</v>
      </c>
      <c r="N35" s="51" t="s">
        <v>5</v>
      </c>
      <c r="O35" s="51" t="s">
        <v>5</v>
      </c>
      <c r="P35" s="51" t="s">
        <v>5</v>
      </c>
      <c r="Q35" s="51" t="s">
        <v>5</v>
      </c>
      <c r="R35" s="51" t="s">
        <v>5</v>
      </c>
      <c r="S35" s="51" t="s">
        <v>5</v>
      </c>
      <c r="T35" s="51" t="s">
        <v>5</v>
      </c>
      <c r="U35" s="51" t="s">
        <v>5</v>
      </c>
      <c r="V35" s="51" t="s">
        <v>5</v>
      </c>
      <c r="W35" s="51" t="s">
        <v>5</v>
      </c>
      <c r="X35" s="51" t="s">
        <v>5</v>
      </c>
      <c r="Y35" s="51" t="s">
        <v>5</v>
      </c>
      <c r="Z35" s="51" t="s">
        <v>5</v>
      </c>
      <c r="AA35" s="51" t="s">
        <v>5</v>
      </c>
      <c r="AB35" s="51" t="s">
        <v>5</v>
      </c>
      <c r="AC35" s="51" t="s">
        <v>5</v>
      </c>
      <c r="AD35" s="51" t="s">
        <v>5</v>
      </c>
      <c r="AE35" s="51" t="s">
        <v>5</v>
      </c>
      <c r="AF35" s="51" t="s">
        <v>5</v>
      </c>
      <c r="AG35" s="51" t="s">
        <v>5</v>
      </c>
      <c r="AH35" s="51" t="s">
        <v>5</v>
      </c>
      <c r="AI35" s="51" t="s">
        <v>5</v>
      </c>
      <c r="AJ35" s="51" t="s">
        <v>5</v>
      </c>
      <c r="AK35" s="51" t="s">
        <v>5</v>
      </c>
      <c r="AL35" s="51" t="s">
        <v>5</v>
      </c>
      <c r="AM35" s="51" t="s">
        <v>5</v>
      </c>
      <c r="AN35" s="51" t="s">
        <v>5</v>
      </c>
      <c r="AO35" s="254">
        <v>4</v>
      </c>
      <c r="AP35" s="254">
        <v>0</v>
      </c>
      <c r="AQ35" s="201">
        <v>0.75</v>
      </c>
      <c r="AR35" s="254">
        <v>3</v>
      </c>
      <c r="AS35" s="254">
        <v>0</v>
      </c>
      <c r="AT35" s="201">
        <v>0.66666666666666663</v>
      </c>
      <c r="AU35" s="254">
        <v>4</v>
      </c>
      <c r="AV35" s="254">
        <v>1</v>
      </c>
      <c r="AW35" s="201">
        <v>0.6</v>
      </c>
    </row>
    <row r="36" spans="1:49" ht="48" customHeight="1" thickBot="1">
      <c r="C36" s="45">
        <v>25</v>
      </c>
      <c r="D36" s="46" t="s">
        <v>220</v>
      </c>
      <c r="E36" s="51" t="s">
        <v>5</v>
      </c>
      <c r="F36" s="51" t="s">
        <v>5</v>
      </c>
      <c r="G36" s="51" t="s">
        <v>5</v>
      </c>
      <c r="H36" s="51" t="s">
        <v>5</v>
      </c>
      <c r="I36" s="51" t="s">
        <v>5</v>
      </c>
      <c r="J36" s="51" t="s">
        <v>5</v>
      </c>
      <c r="K36" s="51">
        <v>9</v>
      </c>
      <c r="L36" s="51">
        <v>4</v>
      </c>
      <c r="M36" s="49">
        <v>0.69</v>
      </c>
      <c r="N36" s="51">
        <v>15</v>
      </c>
      <c r="O36" s="51">
        <v>6</v>
      </c>
      <c r="P36" s="49">
        <v>0.48</v>
      </c>
      <c r="Q36" s="51">
        <v>15</v>
      </c>
      <c r="R36" s="51">
        <v>8</v>
      </c>
      <c r="S36" s="48">
        <v>0.47820000000000001</v>
      </c>
      <c r="T36" s="51">
        <v>7</v>
      </c>
      <c r="U36" s="51">
        <v>6</v>
      </c>
      <c r="V36" s="49">
        <v>0.84614999999999996</v>
      </c>
      <c r="W36" s="51">
        <v>7</v>
      </c>
      <c r="X36" s="51">
        <v>5</v>
      </c>
      <c r="Y36" s="119">
        <v>0.75</v>
      </c>
      <c r="Z36" s="202">
        <v>7</v>
      </c>
      <c r="AA36" s="202">
        <v>5</v>
      </c>
      <c r="AB36" s="203">
        <v>0.75</v>
      </c>
      <c r="AC36" s="202">
        <v>7</v>
      </c>
      <c r="AD36" s="202">
        <v>5</v>
      </c>
      <c r="AE36" s="203">
        <v>0.83</v>
      </c>
      <c r="AF36" s="202">
        <v>6</v>
      </c>
      <c r="AG36" s="202">
        <v>3</v>
      </c>
      <c r="AH36" s="203">
        <v>0.77777777777777779</v>
      </c>
      <c r="AI36" s="51">
        <v>5</v>
      </c>
      <c r="AJ36" s="51">
        <v>2</v>
      </c>
      <c r="AK36" s="201">
        <v>0.71</v>
      </c>
      <c r="AL36" s="254">
        <v>6</v>
      </c>
      <c r="AM36" s="254">
        <v>2</v>
      </c>
      <c r="AN36" s="201">
        <v>0.62</v>
      </c>
      <c r="AO36" s="254">
        <v>4</v>
      </c>
      <c r="AP36" s="254">
        <v>2</v>
      </c>
      <c r="AQ36" s="201">
        <v>0.66700000000000004</v>
      </c>
      <c r="AR36" s="254">
        <v>4</v>
      </c>
      <c r="AS36" s="254">
        <v>2</v>
      </c>
      <c r="AT36" s="201">
        <v>0.66666666666666663</v>
      </c>
      <c r="AU36" s="254">
        <v>4</v>
      </c>
      <c r="AV36" s="254">
        <v>1</v>
      </c>
      <c r="AW36" s="201">
        <v>0.6</v>
      </c>
    </row>
    <row r="37" spans="1:49" ht="48" customHeight="1" thickBot="1">
      <c r="C37" s="45">
        <v>26</v>
      </c>
      <c r="D37" s="46" t="s">
        <v>225</v>
      </c>
      <c r="E37" s="51">
        <v>4</v>
      </c>
      <c r="F37" s="51">
        <v>0</v>
      </c>
      <c r="G37" s="245">
        <v>0.75</v>
      </c>
      <c r="H37" s="51">
        <v>5</v>
      </c>
      <c r="I37" s="51">
        <v>0</v>
      </c>
      <c r="J37" s="245">
        <v>0.6</v>
      </c>
      <c r="K37" s="51">
        <v>6</v>
      </c>
      <c r="L37" s="51">
        <v>0</v>
      </c>
      <c r="M37" s="245">
        <v>0.5</v>
      </c>
      <c r="N37" s="51">
        <v>5</v>
      </c>
      <c r="O37" s="51">
        <v>0</v>
      </c>
      <c r="P37" s="245">
        <v>0.4</v>
      </c>
      <c r="Q37" s="51">
        <v>5</v>
      </c>
      <c r="R37" s="51">
        <v>3</v>
      </c>
      <c r="S37" s="48">
        <v>0.5</v>
      </c>
      <c r="T37" s="51">
        <v>5</v>
      </c>
      <c r="U37" s="51">
        <v>5</v>
      </c>
      <c r="V37" s="245">
        <v>0.5</v>
      </c>
      <c r="W37" s="51">
        <v>6</v>
      </c>
      <c r="X37" s="51">
        <v>6</v>
      </c>
      <c r="Y37" s="288">
        <v>0.5</v>
      </c>
      <c r="Z37" s="246">
        <v>6</v>
      </c>
      <c r="AA37" s="246">
        <v>4</v>
      </c>
      <c r="AB37" s="244">
        <v>0.6</v>
      </c>
      <c r="AC37" s="246">
        <v>6</v>
      </c>
      <c r="AD37" s="246">
        <v>4</v>
      </c>
      <c r="AE37" s="244">
        <v>0.5</v>
      </c>
      <c r="AF37" s="246" t="s">
        <v>5</v>
      </c>
      <c r="AG37" s="246" t="s">
        <v>5</v>
      </c>
      <c r="AH37" s="244" t="s">
        <v>5</v>
      </c>
      <c r="AI37" s="244" t="s">
        <v>5</v>
      </c>
      <c r="AJ37" s="244" t="s">
        <v>5</v>
      </c>
      <c r="AK37" s="267" t="s">
        <v>5</v>
      </c>
      <c r="AL37" s="267" t="s">
        <v>5</v>
      </c>
      <c r="AM37" s="267" t="s">
        <v>5</v>
      </c>
      <c r="AN37" s="267" t="s">
        <v>5</v>
      </c>
      <c r="AO37" s="267" t="s">
        <v>5</v>
      </c>
      <c r="AP37" s="267" t="s">
        <v>5</v>
      </c>
      <c r="AQ37" s="267" t="s">
        <v>5</v>
      </c>
      <c r="AR37" s="254">
        <v>4</v>
      </c>
      <c r="AS37" s="254">
        <v>7</v>
      </c>
      <c r="AT37" s="201">
        <v>0.54545454545454541</v>
      </c>
      <c r="AU37" s="254">
        <v>4</v>
      </c>
      <c r="AV37" s="254">
        <v>8</v>
      </c>
      <c r="AW37" s="201">
        <v>0.57999999999999996</v>
      </c>
    </row>
    <row r="38" spans="1:49" ht="48" customHeight="1" thickBot="1">
      <c r="C38" s="45">
        <v>27</v>
      </c>
      <c r="D38" s="46" t="s">
        <v>574</v>
      </c>
      <c r="E38" s="49" t="s">
        <v>5</v>
      </c>
      <c r="F38" s="49" t="s">
        <v>5</v>
      </c>
      <c r="G38" s="49" t="s">
        <v>5</v>
      </c>
      <c r="H38" s="49" t="s">
        <v>5</v>
      </c>
      <c r="I38" s="49" t="s">
        <v>5</v>
      </c>
      <c r="J38" s="49" t="s">
        <v>5</v>
      </c>
      <c r="K38" s="49" t="s">
        <v>5</v>
      </c>
      <c r="L38" s="49" t="s">
        <v>5</v>
      </c>
      <c r="M38" s="49" t="s">
        <v>5</v>
      </c>
      <c r="N38" s="49" t="s">
        <v>5</v>
      </c>
      <c r="O38" s="49" t="s">
        <v>5</v>
      </c>
      <c r="P38" s="49" t="s">
        <v>5</v>
      </c>
      <c r="Q38" s="49" t="s">
        <v>5</v>
      </c>
      <c r="R38" s="49" t="s">
        <v>5</v>
      </c>
      <c r="S38" s="49" t="s">
        <v>5</v>
      </c>
      <c r="T38" s="49" t="s">
        <v>5</v>
      </c>
      <c r="U38" s="49" t="s">
        <v>5</v>
      </c>
      <c r="V38" s="49" t="s">
        <v>5</v>
      </c>
      <c r="W38" s="49" t="s">
        <v>5</v>
      </c>
      <c r="X38" s="49" t="s">
        <v>5</v>
      </c>
      <c r="Y38" s="49" t="s">
        <v>5</v>
      </c>
      <c r="Z38" s="49" t="s">
        <v>5</v>
      </c>
      <c r="AA38" s="49" t="s">
        <v>5</v>
      </c>
      <c r="AB38" s="49" t="s">
        <v>5</v>
      </c>
      <c r="AC38" s="49" t="s">
        <v>5</v>
      </c>
      <c r="AD38" s="49" t="s">
        <v>5</v>
      </c>
      <c r="AE38" s="49" t="s">
        <v>5</v>
      </c>
      <c r="AF38" s="202">
        <v>4</v>
      </c>
      <c r="AG38" s="202">
        <v>0</v>
      </c>
      <c r="AH38" s="49">
        <v>0.5</v>
      </c>
      <c r="AI38" s="253">
        <v>4</v>
      </c>
      <c r="AJ38" s="51">
        <v>0</v>
      </c>
      <c r="AK38" s="203">
        <v>0.5</v>
      </c>
      <c r="AL38" s="51">
        <v>4</v>
      </c>
      <c r="AM38" s="51">
        <v>0</v>
      </c>
      <c r="AN38" s="203">
        <v>0.5</v>
      </c>
      <c r="AO38" s="51">
        <v>4</v>
      </c>
      <c r="AP38" s="51">
        <v>0</v>
      </c>
      <c r="AQ38" s="203">
        <v>0.5</v>
      </c>
      <c r="AR38" s="254">
        <v>4</v>
      </c>
      <c r="AS38" s="254">
        <v>0</v>
      </c>
      <c r="AT38" s="201">
        <v>0.5</v>
      </c>
      <c r="AU38" s="254">
        <v>4</v>
      </c>
      <c r="AV38" s="254">
        <v>0</v>
      </c>
      <c r="AW38" s="201">
        <v>0.5</v>
      </c>
    </row>
    <row r="39" spans="1:49" ht="48" customHeight="1" thickBot="1">
      <c r="C39" s="45">
        <v>28</v>
      </c>
      <c r="D39" s="46" t="s">
        <v>539</v>
      </c>
      <c r="E39" s="203" t="s">
        <v>5</v>
      </c>
      <c r="F39" s="203" t="s">
        <v>5</v>
      </c>
      <c r="G39" s="203" t="s">
        <v>5</v>
      </c>
      <c r="H39" s="203" t="s">
        <v>5</v>
      </c>
      <c r="I39" s="203" t="s">
        <v>5</v>
      </c>
      <c r="J39" s="203" t="s">
        <v>5</v>
      </c>
      <c r="K39" s="203" t="s">
        <v>5</v>
      </c>
      <c r="L39" s="203" t="s">
        <v>5</v>
      </c>
      <c r="M39" s="203" t="s">
        <v>5</v>
      </c>
      <c r="N39" s="203" t="s">
        <v>5</v>
      </c>
      <c r="O39" s="203" t="s">
        <v>5</v>
      </c>
      <c r="P39" s="203" t="s">
        <v>5</v>
      </c>
      <c r="Q39" s="203" t="s">
        <v>5</v>
      </c>
      <c r="R39" s="203" t="s">
        <v>5</v>
      </c>
      <c r="S39" s="203" t="s">
        <v>5</v>
      </c>
      <c r="T39" s="203" t="s">
        <v>5</v>
      </c>
      <c r="U39" s="203" t="s">
        <v>5</v>
      </c>
      <c r="V39" s="203" t="s">
        <v>5</v>
      </c>
      <c r="W39" s="203" t="s">
        <v>5</v>
      </c>
      <c r="X39" s="203" t="s">
        <v>5</v>
      </c>
      <c r="Y39" s="203" t="s">
        <v>5</v>
      </c>
      <c r="Z39" s="203" t="s">
        <v>5</v>
      </c>
      <c r="AA39" s="203" t="s">
        <v>5</v>
      </c>
      <c r="AB39" s="203" t="s">
        <v>5</v>
      </c>
      <c r="AC39" s="51">
        <v>7</v>
      </c>
      <c r="AD39" s="51">
        <v>1</v>
      </c>
      <c r="AE39" s="49">
        <v>0.38</v>
      </c>
      <c r="AF39" s="51">
        <v>7</v>
      </c>
      <c r="AG39" s="51">
        <v>1</v>
      </c>
      <c r="AH39" s="49">
        <v>0.375</v>
      </c>
      <c r="AI39" s="51">
        <v>6</v>
      </c>
      <c r="AJ39" s="51">
        <v>1</v>
      </c>
      <c r="AK39" s="203">
        <v>0.43</v>
      </c>
      <c r="AL39" s="51">
        <v>5</v>
      </c>
      <c r="AM39" s="51">
        <v>1</v>
      </c>
      <c r="AN39" s="203">
        <v>0.5</v>
      </c>
      <c r="AO39" s="51">
        <v>5</v>
      </c>
      <c r="AP39" s="51">
        <v>1</v>
      </c>
      <c r="AQ39" s="203">
        <v>0.5</v>
      </c>
      <c r="AR39" s="254">
        <v>7</v>
      </c>
      <c r="AS39" s="254">
        <v>1</v>
      </c>
      <c r="AT39" s="201">
        <v>0.5</v>
      </c>
      <c r="AU39" s="254">
        <v>7</v>
      </c>
      <c r="AV39" s="254">
        <v>1</v>
      </c>
      <c r="AW39" s="201">
        <v>0.5</v>
      </c>
    </row>
    <row r="40" spans="1:49" s="107" customFormat="1" ht="48" customHeight="1" thickBot="1">
      <c r="A40" s="108"/>
      <c r="B40" s="108"/>
      <c r="C40" s="45">
        <v>29</v>
      </c>
      <c r="D40" s="46" t="s">
        <v>591</v>
      </c>
      <c r="E40" s="203" t="s">
        <v>5</v>
      </c>
      <c r="F40" s="203" t="s">
        <v>5</v>
      </c>
      <c r="G40" s="203" t="s">
        <v>5</v>
      </c>
      <c r="H40" s="203" t="s">
        <v>5</v>
      </c>
      <c r="I40" s="203" t="s">
        <v>5</v>
      </c>
      <c r="J40" s="203" t="s">
        <v>5</v>
      </c>
      <c r="K40" s="203" t="s">
        <v>5</v>
      </c>
      <c r="L40" s="203" t="s">
        <v>5</v>
      </c>
      <c r="M40" s="203" t="s">
        <v>5</v>
      </c>
      <c r="N40" s="203" t="s">
        <v>5</v>
      </c>
      <c r="O40" s="203" t="s">
        <v>5</v>
      </c>
      <c r="P40" s="203" t="s">
        <v>5</v>
      </c>
      <c r="Q40" s="203" t="s">
        <v>5</v>
      </c>
      <c r="R40" s="203" t="s">
        <v>5</v>
      </c>
      <c r="S40" s="203" t="s">
        <v>5</v>
      </c>
      <c r="T40" s="203" t="s">
        <v>5</v>
      </c>
      <c r="U40" s="203" t="s">
        <v>5</v>
      </c>
      <c r="V40" s="203" t="s">
        <v>5</v>
      </c>
      <c r="W40" s="203" t="s">
        <v>5</v>
      </c>
      <c r="X40" s="203" t="s">
        <v>5</v>
      </c>
      <c r="Y40" s="203" t="s">
        <v>5</v>
      </c>
      <c r="Z40" s="203" t="s">
        <v>5</v>
      </c>
      <c r="AA40" s="203" t="s">
        <v>5</v>
      </c>
      <c r="AB40" s="203" t="s">
        <v>5</v>
      </c>
      <c r="AC40" s="51">
        <v>7</v>
      </c>
      <c r="AD40" s="51">
        <v>5</v>
      </c>
      <c r="AE40" s="49">
        <v>0.57999999999999996</v>
      </c>
      <c r="AF40" s="51">
        <v>20</v>
      </c>
      <c r="AG40" s="51">
        <v>5</v>
      </c>
      <c r="AH40" s="49">
        <v>0.36</v>
      </c>
      <c r="AI40" s="51">
        <v>26</v>
      </c>
      <c r="AJ40" s="51">
        <v>4</v>
      </c>
      <c r="AK40" s="203">
        <v>0.37</v>
      </c>
      <c r="AL40" s="51">
        <v>29</v>
      </c>
      <c r="AM40" s="51">
        <v>7</v>
      </c>
      <c r="AN40" s="203">
        <v>0.33</v>
      </c>
      <c r="AO40" s="51">
        <v>30</v>
      </c>
      <c r="AP40" s="51">
        <v>11</v>
      </c>
      <c r="AQ40" s="203">
        <v>0.39</v>
      </c>
      <c r="AR40" s="254">
        <v>32</v>
      </c>
      <c r="AS40" s="254">
        <v>12</v>
      </c>
      <c r="AT40" s="201">
        <v>0.40909090909090912</v>
      </c>
      <c r="AU40" s="254">
        <v>44</v>
      </c>
      <c r="AV40" s="254">
        <v>14</v>
      </c>
      <c r="AW40" s="201">
        <v>0.48</v>
      </c>
    </row>
    <row r="41" spans="1:49" s="107" customFormat="1" ht="48" customHeight="1" thickBot="1">
      <c r="A41" s="108"/>
      <c r="B41" s="108"/>
      <c r="C41" s="45">
        <v>30</v>
      </c>
      <c r="D41" s="46" t="s">
        <v>703</v>
      </c>
      <c r="E41" s="51" t="s">
        <v>5</v>
      </c>
      <c r="F41" s="51" t="s">
        <v>5</v>
      </c>
      <c r="G41" s="51" t="s">
        <v>5</v>
      </c>
      <c r="H41" s="51" t="s">
        <v>5</v>
      </c>
      <c r="I41" s="51" t="s">
        <v>5</v>
      </c>
      <c r="J41" s="51" t="s">
        <v>5</v>
      </c>
      <c r="K41" s="51" t="s">
        <v>5</v>
      </c>
      <c r="L41" s="51" t="s">
        <v>5</v>
      </c>
      <c r="M41" s="51" t="s">
        <v>5</v>
      </c>
      <c r="N41" s="51" t="s">
        <v>5</v>
      </c>
      <c r="O41" s="51" t="s">
        <v>5</v>
      </c>
      <c r="P41" s="51" t="s">
        <v>5</v>
      </c>
      <c r="Q41" s="51" t="s">
        <v>5</v>
      </c>
      <c r="R41" s="51" t="s">
        <v>5</v>
      </c>
      <c r="S41" s="51" t="s">
        <v>5</v>
      </c>
      <c r="T41" s="51" t="s">
        <v>5</v>
      </c>
      <c r="U41" s="51" t="s">
        <v>5</v>
      </c>
      <c r="V41" s="51" t="s">
        <v>5</v>
      </c>
      <c r="W41" s="51" t="s">
        <v>5</v>
      </c>
      <c r="X41" s="51" t="s">
        <v>5</v>
      </c>
      <c r="Y41" s="51" t="s">
        <v>5</v>
      </c>
      <c r="Z41" s="51" t="s">
        <v>5</v>
      </c>
      <c r="AA41" s="51" t="s">
        <v>5</v>
      </c>
      <c r="AB41" s="51" t="s">
        <v>5</v>
      </c>
      <c r="AC41" s="51" t="s">
        <v>5</v>
      </c>
      <c r="AD41" s="51" t="s">
        <v>5</v>
      </c>
      <c r="AE41" s="51" t="s">
        <v>5</v>
      </c>
      <c r="AF41" s="51" t="s">
        <v>5</v>
      </c>
      <c r="AG41" s="51" t="s">
        <v>5</v>
      </c>
      <c r="AH41" s="51" t="s">
        <v>5</v>
      </c>
      <c r="AI41" s="51" t="s">
        <v>5</v>
      </c>
      <c r="AJ41" s="51" t="s">
        <v>5</v>
      </c>
      <c r="AK41" s="51" t="s">
        <v>5</v>
      </c>
      <c r="AL41" s="51" t="s">
        <v>5</v>
      </c>
      <c r="AM41" s="51" t="s">
        <v>5</v>
      </c>
      <c r="AN41" s="51" t="s">
        <v>5</v>
      </c>
      <c r="AO41" s="51" t="s">
        <v>5</v>
      </c>
      <c r="AP41" s="51" t="s">
        <v>5</v>
      </c>
      <c r="AQ41" s="51" t="s">
        <v>5</v>
      </c>
      <c r="AR41" s="254">
        <v>9</v>
      </c>
      <c r="AS41" s="254">
        <v>1</v>
      </c>
      <c r="AT41" s="201">
        <v>0.3</v>
      </c>
      <c r="AU41" s="254">
        <v>9</v>
      </c>
      <c r="AV41" s="254">
        <v>1</v>
      </c>
      <c r="AW41" s="201">
        <v>0.3</v>
      </c>
    </row>
    <row r="42" spans="1:49" s="107" customFormat="1" ht="48" customHeight="1" thickBot="1">
      <c r="A42" s="108"/>
      <c r="B42" s="108"/>
      <c r="C42" s="45">
        <v>31</v>
      </c>
      <c r="D42" s="46" t="s">
        <v>194</v>
      </c>
      <c r="E42" s="51" t="s">
        <v>5</v>
      </c>
      <c r="F42" s="51" t="s">
        <v>5</v>
      </c>
      <c r="G42" s="51" t="s">
        <v>5</v>
      </c>
      <c r="H42" s="51" t="s">
        <v>5</v>
      </c>
      <c r="I42" s="51" t="s">
        <v>5</v>
      </c>
      <c r="J42" s="51" t="s">
        <v>5</v>
      </c>
      <c r="K42" s="51" t="s">
        <v>5</v>
      </c>
      <c r="L42" s="51" t="s">
        <v>5</v>
      </c>
      <c r="M42" s="51" t="s">
        <v>5</v>
      </c>
      <c r="N42" s="51" t="s">
        <v>5</v>
      </c>
      <c r="O42" s="51" t="s">
        <v>5</v>
      </c>
      <c r="P42" s="49" t="s">
        <v>5</v>
      </c>
      <c r="Q42" s="51">
        <v>4</v>
      </c>
      <c r="R42" s="51">
        <v>4</v>
      </c>
      <c r="S42" s="53">
        <v>0.75</v>
      </c>
      <c r="T42" s="51">
        <v>5</v>
      </c>
      <c r="U42" s="51">
        <v>4</v>
      </c>
      <c r="V42" s="49">
        <v>0.66669999999999996</v>
      </c>
      <c r="W42" s="51">
        <v>6</v>
      </c>
      <c r="X42" s="51">
        <v>4</v>
      </c>
      <c r="Y42" s="49">
        <v>0.7</v>
      </c>
      <c r="Z42" s="202">
        <v>12</v>
      </c>
      <c r="AA42" s="202">
        <v>6</v>
      </c>
      <c r="AB42" s="203">
        <v>0.61</v>
      </c>
      <c r="AC42" s="202">
        <v>15</v>
      </c>
      <c r="AD42" s="202">
        <v>7</v>
      </c>
      <c r="AE42" s="203">
        <v>0.59</v>
      </c>
      <c r="AF42" s="202">
        <v>20</v>
      </c>
      <c r="AG42" s="202">
        <v>6</v>
      </c>
      <c r="AH42" s="203">
        <v>0.61538461538461542</v>
      </c>
      <c r="AI42" s="51">
        <v>22</v>
      </c>
      <c r="AJ42" s="51">
        <v>8</v>
      </c>
      <c r="AK42" s="203">
        <v>0.67</v>
      </c>
      <c r="AL42" s="51">
        <v>25</v>
      </c>
      <c r="AM42" s="51">
        <v>9</v>
      </c>
      <c r="AN42" s="203">
        <v>0.71</v>
      </c>
      <c r="AO42" s="51">
        <v>28</v>
      </c>
      <c r="AP42" s="51">
        <v>9</v>
      </c>
      <c r="AQ42" s="203">
        <v>0.73</v>
      </c>
      <c r="AR42" s="254" t="s">
        <v>5</v>
      </c>
      <c r="AS42" s="254" t="s">
        <v>5</v>
      </c>
      <c r="AT42" s="203" t="s">
        <v>5</v>
      </c>
      <c r="AU42" s="254" t="s">
        <v>5</v>
      </c>
      <c r="AV42" s="254" t="s">
        <v>5</v>
      </c>
      <c r="AW42" s="201" t="s">
        <v>5</v>
      </c>
    </row>
    <row r="43" spans="1:49" s="107" customFormat="1" ht="48" customHeight="1" thickBot="1">
      <c r="A43" s="108"/>
      <c r="B43" s="108"/>
      <c r="C43" s="45">
        <v>32</v>
      </c>
      <c r="D43" s="46" t="s">
        <v>223</v>
      </c>
      <c r="E43" s="51" t="s">
        <v>5</v>
      </c>
      <c r="F43" s="51" t="s">
        <v>5</v>
      </c>
      <c r="G43" s="51" t="s">
        <v>5</v>
      </c>
      <c r="H43" s="51" t="s">
        <v>5</v>
      </c>
      <c r="I43" s="51" t="s">
        <v>5</v>
      </c>
      <c r="J43" s="51" t="s">
        <v>5</v>
      </c>
      <c r="K43" s="51" t="s">
        <v>5</v>
      </c>
      <c r="L43" s="51" t="s">
        <v>5</v>
      </c>
      <c r="M43" s="51" t="s">
        <v>5</v>
      </c>
      <c r="N43" s="51" t="s">
        <v>5</v>
      </c>
      <c r="O43" s="51" t="s">
        <v>5</v>
      </c>
      <c r="P43" s="49" t="s">
        <v>5</v>
      </c>
      <c r="Q43" s="51">
        <v>7</v>
      </c>
      <c r="R43" s="51">
        <v>2</v>
      </c>
      <c r="S43" s="48">
        <v>0.33</v>
      </c>
      <c r="T43" s="51">
        <v>7</v>
      </c>
      <c r="U43" s="51">
        <v>2</v>
      </c>
      <c r="V43" s="49">
        <v>0.22220000000000001</v>
      </c>
      <c r="W43" s="51">
        <v>2</v>
      </c>
      <c r="X43" s="51">
        <v>1</v>
      </c>
      <c r="Y43" s="119">
        <v>0.66700000000000004</v>
      </c>
      <c r="Z43" s="202">
        <v>10</v>
      </c>
      <c r="AA43" s="202">
        <v>1</v>
      </c>
      <c r="AB43" s="203">
        <v>0.36</v>
      </c>
      <c r="AC43" s="202">
        <v>8</v>
      </c>
      <c r="AD43" s="202">
        <v>2</v>
      </c>
      <c r="AE43" s="203">
        <v>0.2</v>
      </c>
      <c r="AF43" s="202">
        <v>11</v>
      </c>
      <c r="AG43" s="202">
        <v>2</v>
      </c>
      <c r="AH43" s="203">
        <v>0.38461538461538464</v>
      </c>
      <c r="AI43" s="203" t="s">
        <v>5</v>
      </c>
      <c r="AJ43" s="203" t="s">
        <v>5</v>
      </c>
      <c r="AK43" s="201" t="s">
        <v>5</v>
      </c>
      <c r="AL43" s="254">
        <v>5</v>
      </c>
      <c r="AM43" s="254">
        <v>1</v>
      </c>
      <c r="AN43" s="201">
        <v>0</v>
      </c>
      <c r="AO43" s="254">
        <v>5</v>
      </c>
      <c r="AP43" s="254">
        <v>1</v>
      </c>
      <c r="AQ43" s="201">
        <v>0</v>
      </c>
      <c r="AR43" s="254" t="s">
        <v>5</v>
      </c>
      <c r="AS43" s="254" t="s">
        <v>5</v>
      </c>
      <c r="AT43" s="201" t="s">
        <v>5</v>
      </c>
      <c r="AU43" s="254" t="s">
        <v>5</v>
      </c>
      <c r="AV43" s="254" t="s">
        <v>5</v>
      </c>
      <c r="AW43" s="201" t="s">
        <v>5</v>
      </c>
    </row>
    <row r="44" spans="1:49" s="107" customFormat="1" ht="48" customHeight="1" thickBot="1">
      <c r="A44" s="108"/>
      <c r="B44" s="108"/>
      <c r="C44" s="45">
        <v>33</v>
      </c>
      <c r="D44" s="46" t="s">
        <v>216</v>
      </c>
      <c r="E44" s="51">
        <v>9</v>
      </c>
      <c r="F44" s="51">
        <v>0</v>
      </c>
      <c r="G44" s="53">
        <v>0.89</v>
      </c>
      <c r="H44" s="51">
        <v>9</v>
      </c>
      <c r="I44" s="51">
        <v>1</v>
      </c>
      <c r="J44" s="53">
        <v>0.9</v>
      </c>
      <c r="K44" s="51">
        <v>14</v>
      </c>
      <c r="L44" s="51">
        <v>3</v>
      </c>
      <c r="M44" s="53">
        <v>0.94</v>
      </c>
      <c r="N44" s="51">
        <v>11</v>
      </c>
      <c r="O44" s="51">
        <v>3</v>
      </c>
      <c r="P44" s="53">
        <v>0.93</v>
      </c>
      <c r="Q44" s="51">
        <v>17</v>
      </c>
      <c r="R44" s="51">
        <v>2</v>
      </c>
      <c r="S44" s="48">
        <v>0.94699999999999995</v>
      </c>
      <c r="T44" s="51">
        <v>12</v>
      </c>
      <c r="U44" s="51">
        <v>3</v>
      </c>
      <c r="V44" s="53">
        <v>0.93330000000000002</v>
      </c>
      <c r="W44" s="51">
        <v>11</v>
      </c>
      <c r="X44" s="51">
        <v>2</v>
      </c>
      <c r="Y44" s="341">
        <v>0.92</v>
      </c>
      <c r="Z44" s="307">
        <v>12</v>
      </c>
      <c r="AA44" s="307">
        <v>2</v>
      </c>
      <c r="AB44" s="341">
        <v>0.93</v>
      </c>
      <c r="AC44" s="307">
        <v>10</v>
      </c>
      <c r="AD44" s="307">
        <v>2</v>
      </c>
      <c r="AE44" s="341">
        <v>0.92</v>
      </c>
      <c r="AF44" s="307">
        <v>10</v>
      </c>
      <c r="AG44" s="307">
        <v>2</v>
      </c>
      <c r="AH44" s="341">
        <v>0.91666666666666663</v>
      </c>
      <c r="AI44" s="51">
        <v>10</v>
      </c>
      <c r="AJ44" s="51">
        <v>2</v>
      </c>
      <c r="AK44" s="201">
        <v>0.92</v>
      </c>
      <c r="AL44" s="254" t="s">
        <v>5</v>
      </c>
      <c r="AM44" s="254" t="s">
        <v>5</v>
      </c>
      <c r="AN44" s="254" t="s">
        <v>5</v>
      </c>
      <c r="AO44" s="254" t="s">
        <v>5</v>
      </c>
      <c r="AP44" s="254" t="s">
        <v>5</v>
      </c>
      <c r="AQ44" s="254" t="s">
        <v>5</v>
      </c>
      <c r="AR44" s="254" t="s">
        <v>5</v>
      </c>
      <c r="AS44" s="254" t="s">
        <v>5</v>
      </c>
      <c r="AT44" s="254" t="s">
        <v>5</v>
      </c>
      <c r="AU44" s="254" t="s">
        <v>5</v>
      </c>
      <c r="AV44" s="254" t="s">
        <v>5</v>
      </c>
      <c r="AW44" s="201" t="s">
        <v>5</v>
      </c>
    </row>
    <row r="45" spans="1:49" s="107" customFormat="1" ht="48" customHeight="1" thickBot="1">
      <c r="A45" s="108"/>
      <c r="B45" s="108"/>
      <c r="C45" s="45">
        <v>34</v>
      </c>
      <c r="D45" s="46" t="s">
        <v>215</v>
      </c>
      <c r="E45" s="51" t="s">
        <v>5</v>
      </c>
      <c r="F45" s="51" t="s">
        <v>5</v>
      </c>
      <c r="G45" s="51" t="s">
        <v>5</v>
      </c>
      <c r="H45" s="51" t="s">
        <v>5</v>
      </c>
      <c r="I45" s="51" t="s">
        <v>5</v>
      </c>
      <c r="J45" s="51" t="s">
        <v>5</v>
      </c>
      <c r="K45" s="51" t="s">
        <v>5</v>
      </c>
      <c r="L45" s="51" t="s">
        <v>5</v>
      </c>
      <c r="M45" s="51" t="s">
        <v>5</v>
      </c>
      <c r="N45" s="51">
        <v>0</v>
      </c>
      <c r="O45" s="51">
        <v>1</v>
      </c>
      <c r="P45" s="49">
        <v>1</v>
      </c>
      <c r="Q45" s="51">
        <v>1</v>
      </c>
      <c r="R45" s="51">
        <v>0</v>
      </c>
      <c r="S45" s="48">
        <v>1</v>
      </c>
      <c r="T45" s="51">
        <v>2</v>
      </c>
      <c r="U45" s="51">
        <v>0</v>
      </c>
      <c r="V45" s="49">
        <v>1</v>
      </c>
      <c r="W45" s="51">
        <v>2</v>
      </c>
      <c r="X45" s="51">
        <v>0</v>
      </c>
      <c r="Y45" s="119">
        <v>1</v>
      </c>
      <c r="Z45" s="202">
        <v>2</v>
      </c>
      <c r="AA45" s="202">
        <v>0</v>
      </c>
      <c r="AB45" s="203">
        <v>1</v>
      </c>
      <c r="AC45" s="202">
        <v>2</v>
      </c>
      <c r="AD45" s="202">
        <v>0</v>
      </c>
      <c r="AE45" s="203">
        <v>1</v>
      </c>
      <c r="AF45" s="202">
        <v>2</v>
      </c>
      <c r="AG45" s="202">
        <v>0</v>
      </c>
      <c r="AH45" s="203">
        <v>1</v>
      </c>
      <c r="AI45" s="203" t="s">
        <v>5</v>
      </c>
      <c r="AJ45" s="203" t="s">
        <v>5</v>
      </c>
      <c r="AK45" s="201" t="s">
        <v>5</v>
      </c>
      <c r="AL45" s="201" t="s">
        <v>5</v>
      </c>
      <c r="AM45" s="201" t="s">
        <v>5</v>
      </c>
      <c r="AN45" s="201" t="s">
        <v>5</v>
      </c>
      <c r="AO45" s="201" t="s">
        <v>5</v>
      </c>
      <c r="AP45" s="201" t="s">
        <v>5</v>
      </c>
      <c r="AQ45" s="201" t="s">
        <v>5</v>
      </c>
      <c r="AR45" s="254" t="s">
        <v>5</v>
      </c>
      <c r="AS45" s="254" t="s">
        <v>5</v>
      </c>
      <c r="AT45" s="201" t="s">
        <v>5</v>
      </c>
      <c r="AU45" s="254" t="s">
        <v>5</v>
      </c>
      <c r="AV45" s="254" t="s">
        <v>5</v>
      </c>
      <c r="AW45" s="201" t="s">
        <v>5</v>
      </c>
    </row>
    <row r="46" spans="1:49" s="107" customFormat="1" ht="48" customHeight="1" thickBot="1">
      <c r="A46" s="108"/>
      <c r="B46" s="108"/>
      <c r="C46" s="45">
        <v>35</v>
      </c>
      <c r="D46" s="46" t="s">
        <v>221</v>
      </c>
      <c r="E46" s="51" t="s">
        <v>5</v>
      </c>
      <c r="F46" s="51" t="s">
        <v>5</v>
      </c>
      <c r="G46" s="51" t="s">
        <v>5</v>
      </c>
      <c r="H46" s="51" t="s">
        <v>5</v>
      </c>
      <c r="I46" s="51" t="s">
        <v>5</v>
      </c>
      <c r="J46" s="51" t="s">
        <v>5</v>
      </c>
      <c r="K46" s="51" t="s">
        <v>5</v>
      </c>
      <c r="L46" s="51" t="s">
        <v>5</v>
      </c>
      <c r="M46" s="51" t="s">
        <v>5</v>
      </c>
      <c r="N46" s="51" t="s">
        <v>5</v>
      </c>
      <c r="O46" s="51" t="s">
        <v>5</v>
      </c>
      <c r="P46" s="49" t="s">
        <v>5</v>
      </c>
      <c r="Q46" s="51">
        <v>1</v>
      </c>
      <c r="R46" s="51">
        <v>3</v>
      </c>
      <c r="S46" s="48">
        <v>0.75</v>
      </c>
      <c r="T46" s="51">
        <v>1</v>
      </c>
      <c r="U46" s="51">
        <v>3</v>
      </c>
      <c r="V46" s="49">
        <v>0.75</v>
      </c>
      <c r="W46" s="51">
        <v>1</v>
      </c>
      <c r="X46" s="51">
        <v>3</v>
      </c>
      <c r="Y46" s="119">
        <v>0.75</v>
      </c>
      <c r="Z46" s="51" t="s">
        <v>5</v>
      </c>
      <c r="AA46" s="51" t="s">
        <v>5</v>
      </c>
      <c r="AB46" s="49" t="s">
        <v>5</v>
      </c>
      <c r="AC46" s="51" t="s">
        <v>5</v>
      </c>
      <c r="AD46" s="51" t="s">
        <v>5</v>
      </c>
      <c r="AE46" s="49" t="s">
        <v>5</v>
      </c>
      <c r="AF46" s="202" t="s">
        <v>5</v>
      </c>
      <c r="AG46" s="202" t="s">
        <v>5</v>
      </c>
      <c r="AH46" s="203" t="s">
        <v>5</v>
      </c>
      <c r="AI46" s="203" t="s">
        <v>5</v>
      </c>
      <c r="AJ46" s="203" t="s">
        <v>5</v>
      </c>
      <c r="AK46" s="201" t="s">
        <v>5</v>
      </c>
      <c r="AL46" s="201" t="s">
        <v>5</v>
      </c>
      <c r="AM46" s="201" t="s">
        <v>5</v>
      </c>
      <c r="AN46" s="201" t="s">
        <v>5</v>
      </c>
      <c r="AO46" s="201" t="s">
        <v>5</v>
      </c>
      <c r="AP46" s="201" t="s">
        <v>5</v>
      </c>
      <c r="AQ46" s="201" t="s">
        <v>5</v>
      </c>
      <c r="AR46" s="254" t="s">
        <v>5</v>
      </c>
      <c r="AS46" s="254" t="s">
        <v>5</v>
      </c>
      <c r="AT46" s="201" t="s">
        <v>5</v>
      </c>
      <c r="AU46" s="254" t="s">
        <v>5</v>
      </c>
      <c r="AV46" s="254" t="s">
        <v>5</v>
      </c>
      <c r="AW46" s="201" t="s">
        <v>5</v>
      </c>
    </row>
    <row r="47" spans="1:49" s="107" customFormat="1" ht="48" customHeight="1" thickBot="1">
      <c r="A47" s="108"/>
      <c r="B47" s="108"/>
      <c r="C47" s="45">
        <v>36</v>
      </c>
      <c r="D47" s="46" t="s">
        <v>224</v>
      </c>
      <c r="E47" s="254">
        <v>3</v>
      </c>
      <c r="F47" s="254">
        <v>1</v>
      </c>
      <c r="G47" s="339">
        <v>0.75</v>
      </c>
      <c r="H47" s="254">
        <v>3</v>
      </c>
      <c r="I47" s="254">
        <v>1</v>
      </c>
      <c r="J47" s="339">
        <v>0.75</v>
      </c>
      <c r="K47" s="254">
        <v>3</v>
      </c>
      <c r="L47" s="254">
        <v>1</v>
      </c>
      <c r="M47" s="339">
        <v>0.75</v>
      </c>
      <c r="N47" s="254">
        <v>3</v>
      </c>
      <c r="O47" s="254">
        <v>1</v>
      </c>
      <c r="P47" s="339">
        <v>0.75</v>
      </c>
      <c r="Q47" s="254">
        <v>4</v>
      </c>
      <c r="R47" s="254">
        <v>1</v>
      </c>
      <c r="S47" s="340">
        <v>0.6</v>
      </c>
      <c r="T47" s="254">
        <v>4</v>
      </c>
      <c r="U47" s="254">
        <v>1</v>
      </c>
      <c r="V47" s="339">
        <v>0.6</v>
      </c>
      <c r="W47" s="254">
        <v>4</v>
      </c>
      <c r="X47" s="254">
        <v>1</v>
      </c>
      <c r="Y47" s="339">
        <v>0.6</v>
      </c>
      <c r="Z47" s="254" t="s">
        <v>5</v>
      </c>
      <c r="AA47" s="254" t="s">
        <v>5</v>
      </c>
      <c r="AB47" s="339" t="s">
        <v>5</v>
      </c>
      <c r="AC47" s="254" t="s">
        <v>5</v>
      </c>
      <c r="AD47" s="254" t="s">
        <v>5</v>
      </c>
      <c r="AE47" s="339" t="s">
        <v>5</v>
      </c>
      <c r="AF47" s="342" t="s">
        <v>5</v>
      </c>
      <c r="AG47" s="342" t="s">
        <v>5</v>
      </c>
      <c r="AH47" s="201" t="s">
        <v>5</v>
      </c>
      <c r="AI47" s="201" t="s">
        <v>5</v>
      </c>
      <c r="AJ47" s="201" t="s">
        <v>5</v>
      </c>
      <c r="AK47" s="201" t="s">
        <v>5</v>
      </c>
      <c r="AL47" s="201" t="s">
        <v>5</v>
      </c>
      <c r="AM47" s="201" t="s">
        <v>5</v>
      </c>
      <c r="AN47" s="201" t="s">
        <v>5</v>
      </c>
      <c r="AO47" s="201" t="s">
        <v>5</v>
      </c>
      <c r="AP47" s="201" t="s">
        <v>5</v>
      </c>
      <c r="AQ47" s="201" t="s">
        <v>5</v>
      </c>
      <c r="AR47" s="254" t="s">
        <v>5</v>
      </c>
      <c r="AS47" s="254" t="s">
        <v>5</v>
      </c>
      <c r="AT47" s="201" t="s">
        <v>5</v>
      </c>
      <c r="AU47" s="254" t="s">
        <v>5</v>
      </c>
      <c r="AV47" s="254" t="s">
        <v>5</v>
      </c>
      <c r="AW47" s="201" t="s">
        <v>5</v>
      </c>
    </row>
    <row r="48" spans="1:49" s="107" customFormat="1" ht="48" customHeight="1" thickBot="1">
      <c r="A48" s="108"/>
      <c r="B48" s="108"/>
      <c r="C48" s="45">
        <v>37</v>
      </c>
      <c r="D48" s="46" t="s">
        <v>226</v>
      </c>
      <c r="E48" s="254">
        <v>3</v>
      </c>
      <c r="F48" s="254">
        <v>1</v>
      </c>
      <c r="G48" s="339">
        <v>1</v>
      </c>
      <c r="H48" s="254">
        <v>3</v>
      </c>
      <c r="I48" s="254">
        <v>1</v>
      </c>
      <c r="J48" s="339">
        <v>1</v>
      </c>
      <c r="K48" s="254">
        <v>15</v>
      </c>
      <c r="L48" s="254">
        <v>4</v>
      </c>
      <c r="M48" s="339">
        <v>1</v>
      </c>
      <c r="N48" s="254">
        <v>4</v>
      </c>
      <c r="O48" s="254">
        <v>4</v>
      </c>
      <c r="P48" s="339">
        <v>1</v>
      </c>
      <c r="Q48" s="254">
        <v>9</v>
      </c>
      <c r="R48" s="254">
        <v>5</v>
      </c>
      <c r="S48" s="340">
        <v>1</v>
      </c>
      <c r="T48" s="254">
        <v>10</v>
      </c>
      <c r="U48" s="254">
        <v>5</v>
      </c>
      <c r="V48" s="339">
        <v>1</v>
      </c>
      <c r="W48" s="254" t="s">
        <v>5</v>
      </c>
      <c r="X48" s="254" t="s">
        <v>5</v>
      </c>
      <c r="Y48" s="339" t="s">
        <v>5</v>
      </c>
      <c r="Z48" s="254" t="s">
        <v>5</v>
      </c>
      <c r="AA48" s="254" t="s">
        <v>5</v>
      </c>
      <c r="AB48" s="339" t="s">
        <v>5</v>
      </c>
      <c r="AC48" s="254" t="s">
        <v>5</v>
      </c>
      <c r="AD48" s="254" t="s">
        <v>5</v>
      </c>
      <c r="AE48" s="339" t="s">
        <v>5</v>
      </c>
      <c r="AF48" s="342" t="s">
        <v>5</v>
      </c>
      <c r="AG48" s="342" t="s">
        <v>5</v>
      </c>
      <c r="AH48" s="201" t="s">
        <v>5</v>
      </c>
      <c r="AI48" s="201" t="s">
        <v>5</v>
      </c>
      <c r="AJ48" s="201" t="s">
        <v>5</v>
      </c>
      <c r="AK48" s="201" t="s">
        <v>5</v>
      </c>
      <c r="AL48" s="201" t="s">
        <v>5</v>
      </c>
      <c r="AM48" s="201" t="s">
        <v>5</v>
      </c>
      <c r="AN48" s="201" t="s">
        <v>5</v>
      </c>
      <c r="AO48" s="201" t="s">
        <v>5</v>
      </c>
      <c r="AP48" s="201" t="s">
        <v>5</v>
      </c>
      <c r="AQ48" s="201" t="s">
        <v>5</v>
      </c>
      <c r="AR48" s="254" t="s">
        <v>5</v>
      </c>
      <c r="AS48" s="254" t="s">
        <v>5</v>
      </c>
      <c r="AT48" s="201" t="s">
        <v>5</v>
      </c>
      <c r="AU48" s="254" t="s">
        <v>5</v>
      </c>
      <c r="AV48" s="254" t="s">
        <v>5</v>
      </c>
      <c r="AW48" s="201" t="s">
        <v>5</v>
      </c>
    </row>
    <row r="49" spans="1:49" s="338" customFormat="1" ht="15.5">
      <c r="A49" s="332"/>
      <c r="B49" s="332"/>
      <c r="C49" s="332"/>
      <c r="D49" s="333" t="s">
        <v>324</v>
      </c>
      <c r="E49" s="334">
        <f>SUM(E12:E48)</f>
        <v>19</v>
      </c>
      <c r="F49" s="334">
        <f>SUM(F12:F48)</f>
        <v>6</v>
      </c>
      <c r="G49" s="335">
        <v>0.81203124999999998</v>
      </c>
      <c r="H49" s="334">
        <f>SUM(H12:H48)</f>
        <v>31</v>
      </c>
      <c r="I49" s="334">
        <f>SUM(I12:I48)</f>
        <v>6</v>
      </c>
      <c r="J49" s="335">
        <v>0.83783783783783783</v>
      </c>
      <c r="K49" s="334">
        <f>SUM(K12:K48)</f>
        <v>64</v>
      </c>
      <c r="L49" s="334">
        <f>SUM(L12:L48)</f>
        <v>16</v>
      </c>
      <c r="M49" s="335">
        <v>0.84862499999999985</v>
      </c>
      <c r="N49" s="334">
        <f>SUM(N12:N48)</f>
        <v>58</v>
      </c>
      <c r="O49" s="334">
        <f>SUM(O12:O48)</f>
        <v>22</v>
      </c>
      <c r="P49" s="336">
        <v>0.73</v>
      </c>
      <c r="Q49" s="334">
        <f>SUM(Q12:Q48)</f>
        <v>93</v>
      </c>
      <c r="R49" s="334">
        <f>SUM(R12:R48)</f>
        <v>39</v>
      </c>
      <c r="S49" s="336">
        <v>0.74</v>
      </c>
      <c r="T49" s="334">
        <f>SUM(T12:T48)</f>
        <v>92</v>
      </c>
      <c r="U49" s="334">
        <f>SUM(U12:U48)</f>
        <v>44</v>
      </c>
      <c r="V49" s="336">
        <v>0.8</v>
      </c>
      <c r="W49" s="334">
        <f>SUM(W12:W48)</f>
        <v>77</v>
      </c>
      <c r="X49" s="334">
        <f>SUM(X12:X48)</f>
        <v>39</v>
      </c>
      <c r="Y49" s="337">
        <v>0.80172413793103403</v>
      </c>
      <c r="Z49" s="334">
        <f>SUM(Z12:Z48)</f>
        <v>111</v>
      </c>
      <c r="AA49" s="334">
        <f>SUM(AA12:AA48)</f>
        <v>44</v>
      </c>
      <c r="AB49" s="337">
        <v>0.76129032258064511</v>
      </c>
      <c r="AC49" s="334">
        <f>SUM(AC12:AC48)</f>
        <v>160</v>
      </c>
      <c r="AD49" s="334">
        <f>SUM(AD12:AD48)</f>
        <v>62</v>
      </c>
      <c r="AE49" s="337">
        <v>0.76</v>
      </c>
      <c r="AF49" s="334">
        <f>SUM(AF12:AF48)</f>
        <v>189</v>
      </c>
      <c r="AG49" s="334">
        <f>SUM(AG12:AG48)</f>
        <v>61</v>
      </c>
      <c r="AH49" s="337">
        <v>0.74</v>
      </c>
      <c r="AI49" s="334">
        <f>SUM(AI12:AI48)</f>
        <v>216</v>
      </c>
      <c r="AJ49" s="334">
        <f>SUM(AJ12:AJ48)</f>
        <v>67</v>
      </c>
      <c r="AK49" s="337">
        <v>0.78190812720848002</v>
      </c>
      <c r="AL49" s="334">
        <f>SUM(AL12:AL48)</f>
        <v>230</v>
      </c>
      <c r="AM49" s="334">
        <f>SUM(AM12:AM48)</f>
        <v>78</v>
      </c>
      <c r="AN49" s="337">
        <v>0.7323376623376624</v>
      </c>
      <c r="AO49" s="334">
        <f>SUM(AO12:AO48)</f>
        <v>260</v>
      </c>
      <c r="AP49" s="334">
        <f>SUM(AP12:AP48)</f>
        <v>91</v>
      </c>
      <c r="AQ49" s="337">
        <v>0.7264928774928775</v>
      </c>
      <c r="AR49" s="334">
        <f>SUM(AR12:AR48)</f>
        <v>291</v>
      </c>
      <c r="AS49" s="334">
        <f>SUM(AS12:AS48)</f>
        <v>107</v>
      </c>
      <c r="AT49" s="337">
        <v>0.73913043478260865</v>
      </c>
      <c r="AU49" s="334">
        <f>SUM(AU12:AU48)</f>
        <v>331</v>
      </c>
      <c r="AV49" s="334">
        <f>SUM(AV12:AV48)</f>
        <v>118</v>
      </c>
      <c r="AW49" s="337">
        <v>0.74067260579064575</v>
      </c>
    </row>
    <row r="50" spans="1:49" s="107" customFormat="1">
      <c r="A50" s="108"/>
      <c r="B50" s="108"/>
      <c r="C50" s="108"/>
      <c r="D50" s="101" t="s">
        <v>6</v>
      </c>
      <c r="E50" s="104"/>
      <c r="F50" s="105"/>
      <c r="H50" s="108"/>
      <c r="I50" s="108"/>
      <c r="J50" s="108"/>
      <c r="K50" s="108"/>
      <c r="L50" s="11"/>
      <c r="M50" s="12"/>
      <c r="N50" s="108"/>
      <c r="O50" s="24"/>
      <c r="P50" s="108"/>
      <c r="Q50" s="24"/>
      <c r="R50" s="108"/>
      <c r="S50" s="24"/>
      <c r="T50" s="108"/>
      <c r="U50" s="24"/>
      <c r="V50" s="108"/>
      <c r="W50" s="24"/>
      <c r="X50" s="108"/>
      <c r="Y50" s="24"/>
      <c r="Z50" s="108"/>
      <c r="AA50" s="108"/>
      <c r="AB50" s="108"/>
      <c r="AC50" s="108"/>
      <c r="AD50" s="108"/>
      <c r="AE50" s="108"/>
      <c r="AF50" s="108"/>
      <c r="AG50" s="108"/>
      <c r="AI50" s="108"/>
      <c r="AJ50" s="108"/>
      <c r="AL50" s="108"/>
      <c r="AM50" s="108"/>
      <c r="AO50" s="108"/>
      <c r="AP50" s="108"/>
      <c r="AR50" s="25"/>
    </row>
    <row r="51" spans="1:49" s="107" customFormat="1">
      <c r="A51" s="108"/>
      <c r="B51" s="108"/>
      <c r="C51" s="108"/>
      <c r="D51" s="109"/>
      <c r="E51" s="109"/>
      <c r="H51" s="108"/>
      <c r="I51" s="108"/>
      <c r="J51" s="108"/>
      <c r="K51" s="108"/>
      <c r="L51" s="11"/>
      <c r="M51" s="12"/>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25"/>
      <c r="AW51" s="108" t="s">
        <v>13</v>
      </c>
    </row>
    <row r="52" spans="1:49" s="107" customFormat="1">
      <c r="A52" s="108"/>
      <c r="B52" s="108"/>
      <c r="C52" s="108"/>
      <c r="D52" s="109"/>
      <c r="E52" s="109"/>
      <c r="H52" s="108"/>
      <c r="I52" s="108"/>
      <c r="J52" s="108"/>
      <c r="K52" s="108"/>
      <c r="L52" s="11"/>
      <c r="M52" s="12"/>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25"/>
    </row>
    <row r="53" spans="1:49" s="107" customFormat="1">
      <c r="A53" s="108"/>
      <c r="B53" s="108"/>
      <c r="C53" s="108"/>
      <c r="D53" s="109"/>
      <c r="E53" s="109"/>
      <c r="H53" s="108"/>
      <c r="I53" s="108"/>
      <c r="J53" s="108"/>
      <c r="K53" s="108"/>
      <c r="L53" s="11"/>
      <c r="M53" s="12"/>
      <c r="N53" s="108"/>
      <c r="O53" s="108"/>
      <c r="P53" s="108"/>
      <c r="Q53" s="108"/>
      <c r="R53" s="108"/>
      <c r="S53" s="108"/>
      <c r="T53" s="108"/>
      <c r="U53" s="108"/>
      <c r="V53" s="108"/>
      <c r="W53" s="108"/>
      <c r="X53" s="108"/>
      <c r="Y53" s="108"/>
      <c r="Z53" s="108"/>
      <c r="AA53" s="108"/>
      <c r="AB53" s="108"/>
      <c r="AC53" s="193"/>
      <c r="AD53" s="108"/>
      <c r="AE53" s="108"/>
      <c r="AF53" s="108"/>
      <c r="AG53" s="108"/>
      <c r="AH53" s="108"/>
      <c r="AI53" s="108"/>
      <c r="AJ53" s="108"/>
      <c r="AK53" s="108"/>
      <c r="AL53" s="108"/>
      <c r="AM53" s="108"/>
      <c r="AN53" s="108"/>
      <c r="AO53" s="108"/>
      <c r="AP53" s="108"/>
      <c r="AQ53" s="108"/>
      <c r="AR53" s="25"/>
    </row>
    <row r="54" spans="1:49" s="107" customFormat="1">
      <c r="A54" s="108"/>
      <c r="B54" s="108"/>
      <c r="C54" s="108"/>
      <c r="D54" s="109"/>
      <c r="E54" s="109"/>
      <c r="H54" s="108"/>
      <c r="I54" s="108"/>
      <c r="J54" s="108"/>
      <c r="K54" s="108"/>
      <c r="L54" s="11"/>
      <c r="M54" s="12"/>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25"/>
    </row>
    <row r="55" spans="1:49" s="107" customFormat="1">
      <c r="A55" s="108"/>
      <c r="B55" s="108"/>
      <c r="C55" s="108"/>
      <c r="D55" s="108"/>
      <c r="E55" s="108"/>
      <c r="H55" s="108"/>
      <c r="I55" s="108"/>
      <c r="J55" s="108"/>
      <c r="K55" s="108"/>
      <c r="L55" s="11"/>
      <c r="M55" s="12"/>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25"/>
    </row>
    <row r="56" spans="1:49">
      <c r="C56" s="107"/>
      <c r="D56" s="107"/>
      <c r="E56" s="107"/>
      <c r="H56" s="107"/>
      <c r="I56" s="107"/>
      <c r="J56" s="107"/>
      <c r="K56" s="107"/>
      <c r="L56" s="107"/>
      <c r="M56" s="107"/>
      <c r="N56" s="107"/>
    </row>
    <row r="57" spans="1:49">
      <c r="D57" s="108"/>
      <c r="E57" s="108"/>
    </row>
    <row r="58" spans="1:49">
      <c r="D58" s="108"/>
      <c r="E58" s="108"/>
    </row>
    <row r="59" spans="1:49">
      <c r="D59" s="108"/>
      <c r="E59" s="108"/>
    </row>
    <row r="60" spans="1:49">
      <c r="D60" s="108"/>
      <c r="E60" s="108"/>
    </row>
    <row r="61" spans="1:49">
      <c r="D61" s="108"/>
      <c r="E61" s="108"/>
    </row>
    <row r="62" spans="1:49">
      <c r="D62" s="108"/>
      <c r="E62" s="108"/>
    </row>
    <row r="63" spans="1:49">
      <c r="D63" s="108"/>
      <c r="E63" s="108"/>
    </row>
    <row r="64" spans="1:49">
      <c r="D64" s="108"/>
      <c r="E64" s="108"/>
    </row>
    <row r="67" spans="4:5">
      <c r="D67" s="108"/>
      <c r="E67" s="108"/>
    </row>
    <row r="68" spans="4:5">
      <c r="D68" s="108"/>
      <c r="E68" s="108"/>
    </row>
    <row r="69" spans="4:5">
      <c r="D69" s="108"/>
      <c r="E69" s="108"/>
    </row>
  </sheetData>
  <protectedRanges>
    <protectedRange sqref="P49 S49 V49 Y49 AB49" name="Range1_4_1"/>
    <protectedRange sqref="N29:V33 E30:G31 H31:J31 E34:V34 E13:M13 E32:M32 E14:Y14 Y29 W30:Y34 Z26:AH26 AC13:AH15 Z29:AB34 E16:AH20 E27:AK28 AI22:AK26 E22:AH25 E21:AK21 AL23:AN23 AL25:AN28 E35:AN35 Z12:AB15 N12:Y13 E36:J36 N45:V45 E46:V46 N36:AB37 E43:V44 W43:AB46 E38:AQ42 AT42" name="Range1_4"/>
    <protectedRange sqref="W29:X29" name="Range1_4_2"/>
    <protectedRange sqref="E11:AK11" name="Range1_1"/>
    <protectedRange sqref="AL11:AQ11" name="Range1"/>
    <protectedRange sqref="AR11:AT11" name="Range1_3"/>
    <protectedRange sqref="AU11:AW11" name="Range1_5"/>
  </protectedRanges>
  <pageMargins left="0.25" right="0.25" top="0.75" bottom="0.75" header="0.3" footer="0.3"/>
  <pageSetup paperSize="9" orientation="portrait" r:id="rId1"/>
  <headerFooter>
    <oddFooter>&amp;C&amp;"Calibri"&amp;11&amp;K000000&amp;"Calibri"&amp;11&amp;K000000&amp;10&amp;K663300Classification: &amp;K000000Public   عام_x000D_&amp;1#&amp;"Calibri"&amp;10&amp;K000000Internal - داخلي</oddFooter>
    <evenFooter>&amp;C&amp;10&amp;K663300Classification: &amp;K000000Public   عام</evenFooter>
    <firstFooter>&amp;C&amp;10&amp;K663300Classification: &amp;K000000Public   عام</first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0F8F4-61C1-4FE6-9C9B-B26B6557B40F}">
  <sheetPr codeName="Sheet6">
    <pageSetUpPr autoPageBreaks="0"/>
  </sheetPr>
  <dimension ref="C9:AF104"/>
  <sheetViews>
    <sheetView showGridLines="0" showRowColHeaders="0" rightToLeft="1" zoomScale="85" zoomScaleNormal="85" workbookViewId="0">
      <pane xSplit="4" topLeftCell="V1" activePane="topRight" state="frozen"/>
      <selection activeCell="A4" sqref="A4"/>
      <selection pane="topRight" activeCell="AB12" sqref="AB12"/>
    </sheetView>
  </sheetViews>
  <sheetFormatPr defaultColWidth="8.81640625" defaultRowHeight="14.5"/>
  <cols>
    <col min="1" max="2" width="8.81640625" style="108"/>
    <col min="3" max="3" width="5.1796875" style="108" customWidth="1"/>
    <col min="4" max="4" width="54.453125" style="108" customWidth="1"/>
    <col min="5" max="5" width="22.54296875" style="108" customWidth="1"/>
    <col min="6" max="12" width="19.54296875" style="108" customWidth="1"/>
    <col min="13" max="13" width="18.54296875" style="108" customWidth="1"/>
    <col min="14" max="14" width="17.54296875" style="108" customWidth="1"/>
    <col min="15" max="15" width="17.1796875" style="108" customWidth="1"/>
    <col min="16" max="25" width="16.81640625" style="108" customWidth="1"/>
    <col min="26" max="26" width="19.54296875" style="108" customWidth="1"/>
    <col min="27" max="27" width="17.54296875" style="108" customWidth="1"/>
    <col min="28" max="28" width="17.7265625" style="108" customWidth="1"/>
    <col min="29" max="31" width="17.26953125" style="108" customWidth="1"/>
    <col min="32" max="32" width="17.26953125" style="281" customWidth="1"/>
    <col min="33" max="16384" width="8.81640625" style="108"/>
  </cols>
  <sheetData>
    <row r="9" spans="3:32" ht="63.75" customHeight="1">
      <c r="D9" s="236" t="s">
        <v>63</v>
      </c>
      <c r="E9" s="10"/>
      <c r="G9" s="122"/>
      <c r="H9" s="122"/>
      <c r="I9" s="122"/>
      <c r="J9" s="122"/>
      <c r="K9" s="122"/>
      <c r="L9" s="122"/>
      <c r="M9" s="122"/>
    </row>
    <row r="10" spans="3:32" ht="24" customHeight="1"/>
    <row r="11" spans="3:32" ht="47" thickBot="1">
      <c r="C11" s="123" t="s">
        <v>4</v>
      </c>
      <c r="D11" s="117" t="s">
        <v>70</v>
      </c>
      <c r="E11" s="103" t="s">
        <v>242</v>
      </c>
      <c r="F11" s="103" t="s">
        <v>243</v>
      </c>
      <c r="G11" s="103" t="s">
        <v>244</v>
      </c>
      <c r="H11" s="103" t="s">
        <v>245</v>
      </c>
      <c r="I11" s="103" t="s">
        <v>246</v>
      </c>
      <c r="J11" s="103" t="s">
        <v>247</v>
      </c>
      <c r="K11" s="103" t="s">
        <v>248</v>
      </c>
      <c r="L11" s="103" t="s">
        <v>249</v>
      </c>
      <c r="M11" s="103" t="s">
        <v>250</v>
      </c>
      <c r="N11" s="103" t="s">
        <v>251</v>
      </c>
      <c r="O11" s="103" t="s">
        <v>252</v>
      </c>
      <c r="P11" s="103" t="s">
        <v>253</v>
      </c>
      <c r="Q11" s="103" t="s">
        <v>254</v>
      </c>
      <c r="R11" s="103" t="s">
        <v>255</v>
      </c>
      <c r="S11" s="103" t="s">
        <v>256</v>
      </c>
      <c r="T11" s="103" t="s">
        <v>257</v>
      </c>
      <c r="U11" s="103" t="s">
        <v>258</v>
      </c>
      <c r="V11" s="103" t="s">
        <v>259</v>
      </c>
      <c r="W11" s="103" t="s">
        <v>260</v>
      </c>
      <c r="X11" s="103" t="s">
        <v>261</v>
      </c>
      <c r="Y11" s="190" t="s">
        <v>510</v>
      </c>
      <c r="Z11" s="103" t="s">
        <v>544</v>
      </c>
      <c r="AA11" s="190" t="s">
        <v>584</v>
      </c>
      <c r="AB11" s="190" t="s">
        <v>607</v>
      </c>
      <c r="AC11" s="190" t="s">
        <v>651</v>
      </c>
      <c r="AD11" s="190" t="s">
        <v>673</v>
      </c>
      <c r="AE11" s="190" t="s">
        <v>706</v>
      </c>
      <c r="AF11" s="328" t="s">
        <v>728</v>
      </c>
    </row>
    <row r="12" spans="3:32" ht="39" customHeight="1" thickBot="1">
      <c r="C12" s="57">
        <v>1</v>
      </c>
      <c r="D12" s="46" t="s">
        <v>180</v>
      </c>
      <c r="E12" s="58">
        <v>12.41</v>
      </c>
      <c r="F12" s="58">
        <v>11.13</v>
      </c>
      <c r="G12" s="58">
        <v>11.47</v>
      </c>
      <c r="H12" s="30">
        <v>12.03</v>
      </c>
      <c r="I12" s="30">
        <v>7.313462900875999</v>
      </c>
      <c r="J12" s="62">
        <v>7.8471269246450026</v>
      </c>
      <c r="K12" s="62">
        <v>7.9966534787770573</v>
      </c>
      <c r="L12" s="30">
        <v>8.129016169826496</v>
      </c>
      <c r="M12" s="27">
        <v>8.6559740253255271</v>
      </c>
      <c r="N12" s="27">
        <v>10.61057733921065</v>
      </c>
      <c r="O12" s="27">
        <v>10.990133660741623</v>
      </c>
      <c r="P12" s="64" t="s">
        <v>5</v>
      </c>
      <c r="Q12" s="27">
        <v>11.360632330719229</v>
      </c>
      <c r="R12" s="61">
        <v>11.506423390996513</v>
      </c>
      <c r="S12" s="61">
        <v>11.327046178295555</v>
      </c>
      <c r="T12" s="27">
        <v>9.8880033912081728</v>
      </c>
      <c r="U12" s="27">
        <v>11.323108649822313</v>
      </c>
      <c r="V12" s="27">
        <v>11.503395464103267</v>
      </c>
      <c r="W12" s="27">
        <v>11.484230299635776</v>
      </c>
      <c r="X12" s="27">
        <v>12.283842811476772</v>
      </c>
      <c r="Y12" s="60">
        <v>12.79294845903425</v>
      </c>
      <c r="Z12" s="60">
        <v>13.954728300469318</v>
      </c>
      <c r="AA12" s="235">
        <v>2.0128225303251095</v>
      </c>
      <c r="AB12" s="235">
        <v>2.1146647495956561</v>
      </c>
      <c r="AC12" s="279">
        <v>2.2470747675847877</v>
      </c>
      <c r="AD12" s="297">
        <v>2.520231723178985</v>
      </c>
      <c r="AE12" s="279">
        <v>2.610233181211552</v>
      </c>
      <c r="AF12" s="279">
        <v>2.6951661218646392</v>
      </c>
    </row>
    <row r="13" spans="3:32" ht="39" customHeight="1" thickBot="1">
      <c r="C13" s="57">
        <v>2</v>
      </c>
      <c r="D13" s="46" t="s">
        <v>125</v>
      </c>
      <c r="E13" s="58">
        <v>20.75</v>
      </c>
      <c r="F13" s="58">
        <v>17.75</v>
      </c>
      <c r="G13" s="58">
        <v>16.649999999999999</v>
      </c>
      <c r="H13" s="30">
        <v>16.82</v>
      </c>
      <c r="I13" s="30">
        <v>17.055819063784433</v>
      </c>
      <c r="J13" s="62">
        <v>14.305167913331729</v>
      </c>
      <c r="K13" s="62">
        <v>9.9552864968231063</v>
      </c>
      <c r="L13" s="30">
        <v>10.429288948186912</v>
      </c>
      <c r="M13" s="27">
        <v>9.8704100964480883</v>
      </c>
      <c r="N13" s="27">
        <v>10.89261884785164</v>
      </c>
      <c r="O13" s="27">
        <v>12.788597769066788</v>
      </c>
      <c r="P13" s="27">
        <v>7.5729308835988896</v>
      </c>
      <c r="Q13" s="27">
        <v>6.3783811012467293</v>
      </c>
      <c r="R13" s="61">
        <v>8.9627726949435118</v>
      </c>
      <c r="S13" s="61">
        <v>13.548369170295526</v>
      </c>
      <c r="T13" s="27">
        <v>12.937187906861574</v>
      </c>
      <c r="U13" s="27">
        <v>11.664150726805792</v>
      </c>
      <c r="V13" s="27">
        <v>15.198329545480014</v>
      </c>
      <c r="W13" s="27">
        <v>15.660557766302851</v>
      </c>
      <c r="X13" s="27">
        <v>14.565133082230631</v>
      </c>
      <c r="Y13" s="60">
        <v>11.924359673314395</v>
      </c>
      <c r="Z13" s="60">
        <v>13.468757118791791</v>
      </c>
      <c r="AA13" s="235">
        <v>2.2530707148511708</v>
      </c>
      <c r="AB13" s="235">
        <v>2.1972513822668884</v>
      </c>
      <c r="AC13" s="279">
        <v>2.0659334697613665</v>
      </c>
      <c r="AD13" s="297">
        <v>2.2216762453174685</v>
      </c>
      <c r="AE13" s="279">
        <v>2.2460655347559979</v>
      </c>
      <c r="AF13" s="279">
        <v>2.253410350201833</v>
      </c>
    </row>
    <row r="14" spans="3:32" ht="39" customHeight="1" thickBot="1">
      <c r="C14" s="57">
        <v>3</v>
      </c>
      <c r="D14" s="46" t="s">
        <v>228</v>
      </c>
      <c r="E14" s="58" t="s">
        <v>5</v>
      </c>
      <c r="F14" s="58" t="s">
        <v>5</v>
      </c>
      <c r="G14" s="58" t="s">
        <v>5</v>
      </c>
      <c r="H14" s="30" t="s">
        <v>5</v>
      </c>
      <c r="I14" s="30" t="s">
        <v>5</v>
      </c>
      <c r="J14" s="62" t="s">
        <v>5</v>
      </c>
      <c r="K14" s="62" t="s">
        <v>5</v>
      </c>
      <c r="L14" s="30" t="s">
        <v>5</v>
      </c>
      <c r="M14" s="27" t="s">
        <v>5</v>
      </c>
      <c r="N14" s="60" t="s">
        <v>5</v>
      </c>
      <c r="O14" s="60" t="s">
        <v>5</v>
      </c>
      <c r="P14" s="60" t="s">
        <v>5</v>
      </c>
      <c r="Q14" s="27">
        <v>8.4130167471497828</v>
      </c>
      <c r="R14" s="61">
        <v>9.7491977188515442</v>
      </c>
      <c r="S14" s="61">
        <v>9.7898387123810977</v>
      </c>
      <c r="T14" s="27">
        <v>1.2057507277134658</v>
      </c>
      <c r="U14" s="27">
        <v>9.4160037916460322</v>
      </c>
      <c r="V14" s="63">
        <v>10.798538719552198</v>
      </c>
      <c r="W14" s="63">
        <v>11.027188355339888</v>
      </c>
      <c r="X14" s="63">
        <v>10.889100095459652</v>
      </c>
      <c r="Y14" s="197">
        <v>9.9033821094983328</v>
      </c>
      <c r="Z14" s="60">
        <v>12.08592565504037</v>
      </c>
      <c r="AA14" s="235">
        <v>1.945001048883604</v>
      </c>
      <c r="AB14" s="235">
        <v>2.1527712446421012</v>
      </c>
      <c r="AC14" s="279">
        <v>2.1536728544486352</v>
      </c>
      <c r="AD14" s="297">
        <v>2.1669274099592042</v>
      </c>
      <c r="AE14" s="279">
        <v>2.1160986162110533</v>
      </c>
      <c r="AF14" s="279">
        <v>2.1468324556497476</v>
      </c>
    </row>
    <row r="15" spans="3:32" ht="39" customHeight="1" thickBot="1">
      <c r="C15" s="57">
        <v>4</v>
      </c>
      <c r="D15" s="46" t="s">
        <v>147</v>
      </c>
      <c r="E15" s="58">
        <v>11.37</v>
      </c>
      <c r="F15" s="58">
        <v>2.73</v>
      </c>
      <c r="G15" s="58">
        <v>10.11</v>
      </c>
      <c r="H15" s="30">
        <v>9.8699999999999992</v>
      </c>
      <c r="I15" s="30">
        <v>9.5018834559129797</v>
      </c>
      <c r="J15" s="62">
        <v>13.43952678530429</v>
      </c>
      <c r="K15" s="62">
        <v>12.796190456345579</v>
      </c>
      <c r="L15" s="30">
        <v>12.66065250543212</v>
      </c>
      <c r="M15" s="27">
        <v>12.947496897376912</v>
      </c>
      <c r="N15" s="27">
        <v>10.84994844720063</v>
      </c>
      <c r="O15" s="27">
        <v>10.991374366936595</v>
      </c>
      <c r="P15" s="27">
        <v>10.625043846315739</v>
      </c>
      <c r="Q15" s="27">
        <v>10.466044213683329</v>
      </c>
      <c r="R15" s="27">
        <v>10.798942234040315</v>
      </c>
      <c r="S15" s="27">
        <v>10.495125025575266</v>
      </c>
      <c r="T15" s="27">
        <v>10.743130657815399</v>
      </c>
      <c r="U15" s="27">
        <v>10.841355570737637</v>
      </c>
      <c r="V15" s="63">
        <v>11.042143394803247</v>
      </c>
      <c r="W15" s="63">
        <v>9.0586619127667962</v>
      </c>
      <c r="X15" s="63">
        <v>12.15284468626567</v>
      </c>
      <c r="Y15" s="197">
        <v>12.004043779063204</v>
      </c>
      <c r="Z15" s="60">
        <v>12.299396355025015</v>
      </c>
      <c r="AA15" s="235">
        <v>1.9058678811442413</v>
      </c>
      <c r="AB15" s="235">
        <v>1.8355121055548862</v>
      </c>
      <c r="AC15" s="279">
        <v>1.944463896536879</v>
      </c>
      <c r="AD15" s="297">
        <v>2.0156671069722032</v>
      </c>
      <c r="AE15" s="279">
        <v>1.9589353074885074</v>
      </c>
      <c r="AF15" s="279">
        <v>1.9485198861189736</v>
      </c>
    </row>
    <row r="16" spans="3:32" ht="39" customHeight="1" thickBot="1">
      <c r="C16" s="57">
        <v>5</v>
      </c>
      <c r="D16" s="46" t="s">
        <v>227</v>
      </c>
      <c r="E16" s="58" t="s">
        <v>5</v>
      </c>
      <c r="F16" s="58" t="s">
        <v>5</v>
      </c>
      <c r="G16" s="58" t="s">
        <v>5</v>
      </c>
      <c r="H16" s="58" t="s">
        <v>5</v>
      </c>
      <c r="I16" s="58" t="s">
        <v>5</v>
      </c>
      <c r="J16" s="299" t="s">
        <v>5</v>
      </c>
      <c r="K16" s="299" t="s">
        <v>5</v>
      </c>
      <c r="L16" s="58" t="s">
        <v>5</v>
      </c>
      <c r="M16" s="60" t="s">
        <v>5</v>
      </c>
      <c r="N16" s="60" t="s">
        <v>5</v>
      </c>
      <c r="O16" s="60" t="s">
        <v>5</v>
      </c>
      <c r="P16" s="60" t="s">
        <v>5</v>
      </c>
      <c r="Q16" s="27">
        <v>10.326666816955047</v>
      </c>
      <c r="R16" s="61">
        <v>10.385539708493468</v>
      </c>
      <c r="S16" s="61">
        <v>10.21135469664735</v>
      </c>
      <c r="T16" s="27">
        <v>10.275327604793063</v>
      </c>
      <c r="U16" s="27">
        <v>10.321856852247791</v>
      </c>
      <c r="V16" s="27">
        <v>21.352236807645621</v>
      </c>
      <c r="W16" s="27">
        <v>21.020357777287451</v>
      </c>
      <c r="X16" s="27">
        <v>19.843829490052588</v>
      </c>
      <c r="Y16" s="60">
        <v>21.070827091549347</v>
      </c>
      <c r="Z16" s="60">
        <v>18.883327146025433</v>
      </c>
      <c r="AA16" s="235">
        <v>3.5640804024754518</v>
      </c>
      <c r="AB16" s="235">
        <v>3.591689083569054</v>
      </c>
      <c r="AC16" s="279">
        <v>2.4986182946166209</v>
      </c>
      <c r="AD16" s="297">
        <v>1.9316123503405391</v>
      </c>
      <c r="AE16" s="279">
        <v>1.8636741623550495</v>
      </c>
      <c r="AF16" s="279">
        <v>1.9375185507821151</v>
      </c>
    </row>
    <row r="17" spans="3:32" ht="39" customHeight="1" thickBot="1">
      <c r="C17" s="57">
        <v>6</v>
      </c>
      <c r="D17" s="46" t="s">
        <v>149</v>
      </c>
      <c r="E17" s="298" t="s">
        <v>5</v>
      </c>
      <c r="F17" s="298" t="s">
        <v>5</v>
      </c>
      <c r="G17" s="298" t="s">
        <v>5</v>
      </c>
      <c r="H17" s="298" t="s">
        <v>5</v>
      </c>
      <c r="I17" s="298" t="s">
        <v>5</v>
      </c>
      <c r="J17" s="300" t="s">
        <v>5</v>
      </c>
      <c r="K17" s="300" t="s">
        <v>5</v>
      </c>
      <c r="L17" s="298" t="s">
        <v>5</v>
      </c>
      <c r="M17" s="64" t="s">
        <v>5</v>
      </c>
      <c r="N17" s="64" t="s">
        <v>5</v>
      </c>
      <c r="O17" s="64" t="s">
        <v>5</v>
      </c>
      <c r="P17" s="64" t="s">
        <v>5</v>
      </c>
      <c r="Q17" s="64" t="s">
        <v>5</v>
      </c>
      <c r="R17" s="64" t="s">
        <v>5</v>
      </c>
      <c r="S17" s="61">
        <v>9.0342684369162232</v>
      </c>
      <c r="T17" s="27">
        <v>14.620786551930129</v>
      </c>
      <c r="U17" s="27">
        <v>15.191729840681974</v>
      </c>
      <c r="V17" s="63">
        <v>16.117012182897032</v>
      </c>
      <c r="W17" s="63">
        <v>14.659970567223196</v>
      </c>
      <c r="X17" s="63">
        <v>14.398003559836161</v>
      </c>
      <c r="Y17" s="197">
        <v>13.92135705560362</v>
      </c>
      <c r="Z17" s="60">
        <v>11.286446546389783</v>
      </c>
      <c r="AA17" s="235">
        <v>2.173857879151198</v>
      </c>
      <c r="AB17" s="235">
        <v>2.4087972396489836</v>
      </c>
      <c r="AC17" s="279">
        <v>2.4541624633996806</v>
      </c>
      <c r="AD17" s="297">
        <v>2.517337647873084</v>
      </c>
      <c r="AE17" s="279">
        <v>1.4867185113574963</v>
      </c>
      <c r="AF17" s="279">
        <v>1.4583180758784438</v>
      </c>
    </row>
    <row r="18" spans="3:32" ht="39" customHeight="1" thickBot="1">
      <c r="C18" s="57">
        <v>7</v>
      </c>
      <c r="D18" s="46" t="s">
        <v>112</v>
      </c>
      <c r="E18" s="58">
        <v>8.42</v>
      </c>
      <c r="F18" s="58">
        <v>9.43</v>
      </c>
      <c r="G18" s="58">
        <v>8.69</v>
      </c>
      <c r="H18" s="58">
        <v>8.76</v>
      </c>
      <c r="I18" s="58">
        <v>7.8673587203812456</v>
      </c>
      <c r="J18" s="62">
        <v>9.4076069691672402</v>
      </c>
      <c r="K18" s="62">
        <v>5.8175797489835981</v>
      </c>
      <c r="L18" s="58">
        <v>5.9355526181261338</v>
      </c>
      <c r="M18" s="27">
        <v>7.0862434551651106</v>
      </c>
      <c r="N18" s="27">
        <v>7.7561270695594953</v>
      </c>
      <c r="O18" s="27">
        <v>7.4261855238588064</v>
      </c>
      <c r="P18" s="27">
        <v>8.1797037002011237</v>
      </c>
      <c r="Q18" s="27">
        <v>8.0146627973664373</v>
      </c>
      <c r="R18" s="61">
        <v>8.6082585717770179</v>
      </c>
      <c r="S18" s="61">
        <v>8.2561636698451792</v>
      </c>
      <c r="T18" s="27">
        <v>7.5587242565664274</v>
      </c>
      <c r="U18" s="27">
        <v>7.9939814008096137</v>
      </c>
      <c r="V18" s="27">
        <v>7.1490998157664363</v>
      </c>
      <c r="W18" s="27">
        <v>4.0608567681935881</v>
      </c>
      <c r="X18" s="27">
        <v>5.3840996440848068</v>
      </c>
      <c r="Y18" s="60">
        <v>5.9339441536606721</v>
      </c>
      <c r="Z18" s="60">
        <v>6.7815182967351202</v>
      </c>
      <c r="AA18" s="235">
        <v>0.22470614241640793</v>
      </c>
      <c r="AB18" s="235">
        <v>0.92787326985328</v>
      </c>
      <c r="AC18" s="279">
        <v>1.0672462945799599</v>
      </c>
      <c r="AD18" s="297">
        <v>1.3120667056494522</v>
      </c>
      <c r="AE18" s="279">
        <v>1.3201182947156662</v>
      </c>
      <c r="AF18" s="279">
        <v>1.2765540310383214</v>
      </c>
    </row>
    <row r="19" spans="3:32" ht="39" customHeight="1" thickBot="1">
      <c r="C19" s="57">
        <v>8</v>
      </c>
      <c r="D19" s="46" t="s">
        <v>229</v>
      </c>
      <c r="E19" s="58" t="s">
        <v>5</v>
      </c>
      <c r="F19" s="58" t="s">
        <v>5</v>
      </c>
      <c r="G19" s="58" t="s">
        <v>5</v>
      </c>
      <c r="H19" s="58" t="s">
        <v>5</v>
      </c>
      <c r="I19" s="58" t="s">
        <v>5</v>
      </c>
      <c r="J19" s="30">
        <v>7.0232564133064379</v>
      </c>
      <c r="K19" s="30">
        <v>11.281958824130417</v>
      </c>
      <c r="L19" s="58">
        <v>11.275518485956358</v>
      </c>
      <c r="M19" s="30">
        <v>10.196782939379764</v>
      </c>
      <c r="N19" s="30">
        <v>9.4080026264884982</v>
      </c>
      <c r="O19" s="30">
        <v>9.6466071928625965</v>
      </c>
      <c r="P19" s="30">
        <v>10.304369892450989</v>
      </c>
      <c r="Q19" s="30">
        <v>11.811160215830331</v>
      </c>
      <c r="R19" s="106">
        <v>9.0560143696603355</v>
      </c>
      <c r="S19" s="106">
        <v>9.4555172647916415</v>
      </c>
      <c r="T19" s="30">
        <v>9.9171021113883793</v>
      </c>
      <c r="U19" s="30">
        <v>6.6579824773745209</v>
      </c>
      <c r="V19" s="30">
        <v>8.2699851445267694</v>
      </c>
      <c r="W19" s="30">
        <v>9.5165720142197916</v>
      </c>
      <c r="X19" s="30">
        <v>9.2888801596105388</v>
      </c>
      <c r="Y19" s="58">
        <v>7.6973327543133028</v>
      </c>
      <c r="Z19" s="58">
        <v>6.854604495266198</v>
      </c>
      <c r="AA19" s="303">
        <v>1.0639665689134259</v>
      </c>
      <c r="AB19" s="303">
        <v>1.0593405807898999</v>
      </c>
      <c r="AC19" s="98">
        <v>1.0696839120778294</v>
      </c>
      <c r="AD19" s="297">
        <v>1.135567152794178</v>
      </c>
      <c r="AE19" s="279">
        <v>1.1599834345783455</v>
      </c>
      <c r="AF19" s="279">
        <v>1.2690727290311095</v>
      </c>
    </row>
    <row r="20" spans="3:32" ht="39" customHeight="1" thickBot="1">
      <c r="C20" s="57">
        <v>9</v>
      </c>
      <c r="D20" s="46" t="s">
        <v>160</v>
      </c>
      <c r="E20" s="58">
        <v>4.5</v>
      </c>
      <c r="F20" s="58">
        <v>4.66</v>
      </c>
      <c r="G20" s="58">
        <v>4.66</v>
      </c>
      <c r="H20" s="30">
        <v>4.33</v>
      </c>
      <c r="I20" s="30">
        <v>4.3958989939916355</v>
      </c>
      <c r="J20" s="62">
        <v>4.5852949776233523</v>
      </c>
      <c r="K20" s="62">
        <v>3.688040704936046</v>
      </c>
      <c r="L20" s="30">
        <v>4.7130067297959597</v>
      </c>
      <c r="M20" s="27">
        <v>5.0876252619994835</v>
      </c>
      <c r="N20" s="27">
        <v>4.6625477219423397</v>
      </c>
      <c r="O20" s="27">
        <v>4.6577705071137965</v>
      </c>
      <c r="P20" s="27">
        <v>4.5399684417118724</v>
      </c>
      <c r="Q20" s="27">
        <v>4.7738829124895616</v>
      </c>
      <c r="R20" s="61">
        <v>4.6291869832725041</v>
      </c>
      <c r="S20" s="61">
        <v>4.3451064249033848</v>
      </c>
      <c r="T20" s="27">
        <v>6.2618471156103928</v>
      </c>
      <c r="U20" s="27">
        <v>6.1672727608315308</v>
      </c>
      <c r="V20" s="27">
        <v>5.4161180267105449</v>
      </c>
      <c r="W20" s="27">
        <v>4.9076570604649756</v>
      </c>
      <c r="X20" s="27">
        <v>4.4684851852849077</v>
      </c>
      <c r="Y20" s="60">
        <v>4.8086939299000937</v>
      </c>
      <c r="Z20" s="60">
        <v>5.3861594779700885</v>
      </c>
      <c r="AA20" s="235">
        <v>1.0928191560799267</v>
      </c>
      <c r="AB20" s="235">
        <v>1.0393263783514934</v>
      </c>
      <c r="AC20" s="279">
        <v>1.2200585211562454</v>
      </c>
      <c r="AD20" s="297">
        <v>1.0439498490923607</v>
      </c>
      <c r="AE20" s="279">
        <v>1.1345780673755419</v>
      </c>
      <c r="AF20" s="279">
        <v>1.2319831321130494</v>
      </c>
    </row>
    <row r="21" spans="3:32" ht="39" customHeight="1" thickBot="1">
      <c r="C21" s="57">
        <v>10</v>
      </c>
      <c r="D21" s="46" t="s">
        <v>167</v>
      </c>
      <c r="E21" s="58">
        <v>5</v>
      </c>
      <c r="F21" s="58">
        <v>4.07</v>
      </c>
      <c r="G21" s="58">
        <v>4.04</v>
      </c>
      <c r="H21" s="58">
        <v>13.35</v>
      </c>
      <c r="I21" s="30">
        <v>13.425758919041465</v>
      </c>
      <c r="J21" s="62">
        <v>12.790159824291843</v>
      </c>
      <c r="K21" s="62">
        <v>11.002442099829121</v>
      </c>
      <c r="L21" s="30">
        <v>9.4068054414161306</v>
      </c>
      <c r="M21" s="27">
        <v>4.5945847958493733</v>
      </c>
      <c r="N21" s="27">
        <v>8.3003464897181853</v>
      </c>
      <c r="O21" s="27">
        <v>6.2216232993475789</v>
      </c>
      <c r="P21" s="27">
        <v>9.3804538871808294</v>
      </c>
      <c r="Q21" s="27">
        <v>10.868803883412358</v>
      </c>
      <c r="R21" s="27">
        <v>11.950701977606736</v>
      </c>
      <c r="S21" s="27">
        <v>4.9170668418005823</v>
      </c>
      <c r="T21" s="27">
        <v>11.578294954434844</v>
      </c>
      <c r="U21" s="27">
        <v>12.94346185813275</v>
      </c>
      <c r="V21" s="63">
        <v>14.983968111665687</v>
      </c>
      <c r="W21" s="63">
        <v>15.0592530299083</v>
      </c>
      <c r="X21" s="63">
        <v>14.897181954203921</v>
      </c>
      <c r="Y21" s="197">
        <v>14.408232069474016</v>
      </c>
      <c r="Z21" s="60">
        <v>13.687432091641885</v>
      </c>
      <c r="AA21" s="235">
        <v>2.1151155240799104</v>
      </c>
      <c r="AB21" s="235">
        <v>1.5418733687103521</v>
      </c>
      <c r="AC21" s="279">
        <v>1.2986527843691882</v>
      </c>
      <c r="AD21" s="297">
        <v>1.3642490049477209</v>
      </c>
      <c r="AE21" s="279">
        <v>1.266580873753683</v>
      </c>
      <c r="AF21" s="279">
        <v>1.1822656826997124</v>
      </c>
    </row>
    <row r="22" spans="3:32" ht="39" customHeight="1" thickBot="1">
      <c r="C22" s="57">
        <v>11</v>
      </c>
      <c r="D22" s="46" t="s">
        <v>122</v>
      </c>
      <c r="E22" s="58">
        <v>4.9800000000000004</v>
      </c>
      <c r="F22" s="58">
        <v>2.96</v>
      </c>
      <c r="G22" s="58">
        <v>2.75</v>
      </c>
      <c r="H22" s="58">
        <v>2.4900000000000002</v>
      </c>
      <c r="I22" s="58">
        <v>2.0516390959715873</v>
      </c>
      <c r="J22" s="62">
        <v>1.2496382184008248</v>
      </c>
      <c r="K22" s="62">
        <v>1.5863482171461698</v>
      </c>
      <c r="L22" s="58">
        <v>1.3374469186745854</v>
      </c>
      <c r="M22" s="27">
        <v>2.0927660407919437</v>
      </c>
      <c r="N22" s="27">
        <v>4.9501698907902689</v>
      </c>
      <c r="O22" s="27">
        <v>4.5671600873653508</v>
      </c>
      <c r="P22" s="27">
        <v>5.5286966817411596</v>
      </c>
      <c r="Q22" s="27">
        <v>6.9503265709667774</v>
      </c>
      <c r="R22" s="61">
        <v>5.6787525767616378</v>
      </c>
      <c r="S22" s="61">
        <v>6.8183284406546862</v>
      </c>
      <c r="T22" s="27">
        <v>6.0246843235948724</v>
      </c>
      <c r="U22" s="27">
        <v>9.0891856967522227</v>
      </c>
      <c r="V22" s="27">
        <v>7.9343977917167656</v>
      </c>
      <c r="W22" s="27">
        <v>5.0027875441697685</v>
      </c>
      <c r="X22" s="27">
        <v>9.6850572567355915</v>
      </c>
      <c r="Y22" s="60">
        <v>5.9189306267516271</v>
      </c>
      <c r="Z22" s="60">
        <v>5.7534477091994525</v>
      </c>
      <c r="AA22" s="235">
        <v>1.1818100752121337</v>
      </c>
      <c r="AB22" s="235">
        <v>1.2632013348197419</v>
      </c>
      <c r="AC22" s="279">
        <v>1.1309288092976992</v>
      </c>
      <c r="AD22" s="297">
        <v>1.013789929095507</v>
      </c>
      <c r="AE22" s="279">
        <v>1.0309871865780915</v>
      </c>
      <c r="AF22" s="279">
        <v>1.0054579796283472</v>
      </c>
    </row>
    <row r="23" spans="3:32" ht="39" customHeight="1" thickBot="1">
      <c r="C23" s="57">
        <v>12</v>
      </c>
      <c r="D23" s="46" t="s">
        <v>131</v>
      </c>
      <c r="E23" s="58">
        <v>3.94</v>
      </c>
      <c r="F23" s="58">
        <v>1.1499999999999999</v>
      </c>
      <c r="G23" s="58">
        <v>3.87</v>
      </c>
      <c r="H23" s="58">
        <v>3.83</v>
      </c>
      <c r="I23" s="58">
        <v>3.8327542913054384</v>
      </c>
      <c r="J23" s="62">
        <v>5.297322692806504</v>
      </c>
      <c r="K23" s="62">
        <v>5.0296800020152439</v>
      </c>
      <c r="L23" s="58">
        <v>5.2761470139509035</v>
      </c>
      <c r="M23" s="27">
        <v>6.1246505560854976</v>
      </c>
      <c r="N23" s="27">
        <v>6.026125477998896</v>
      </c>
      <c r="O23" s="27">
        <v>4.803555112997798</v>
      </c>
      <c r="P23" s="27">
        <v>5.8848735043134131</v>
      </c>
      <c r="Q23" s="27">
        <v>3.0074377011739331</v>
      </c>
      <c r="R23" s="61">
        <v>5.3984897553405222</v>
      </c>
      <c r="S23" s="61">
        <v>5.4090300704234497</v>
      </c>
      <c r="T23" s="27">
        <v>4.9417118282392671</v>
      </c>
      <c r="U23" s="27">
        <v>4.7797973005743657</v>
      </c>
      <c r="V23" s="27">
        <v>5.6864827581568544</v>
      </c>
      <c r="W23" s="27">
        <v>6.295289638583391</v>
      </c>
      <c r="X23" s="27">
        <v>6.1086954679184817</v>
      </c>
      <c r="Y23" s="60">
        <v>6.0931402220752835</v>
      </c>
      <c r="Z23" s="60">
        <v>7.3324056768053847</v>
      </c>
      <c r="AA23" s="235">
        <v>1.0304369551664476</v>
      </c>
      <c r="AB23" s="235">
        <v>1.0464391445155363</v>
      </c>
      <c r="AC23" s="279">
        <v>0.89610738065058226</v>
      </c>
      <c r="AD23" s="297">
        <v>0.84280392031189255</v>
      </c>
      <c r="AE23" s="279">
        <v>0.83154959240748139</v>
      </c>
      <c r="AF23" s="279">
        <v>0.84183301554618195</v>
      </c>
    </row>
    <row r="24" spans="3:32" ht="39" customHeight="1" thickBot="1">
      <c r="C24" s="57">
        <v>13</v>
      </c>
      <c r="D24" s="46" t="s">
        <v>236</v>
      </c>
      <c r="E24" s="58">
        <v>2.64</v>
      </c>
      <c r="F24" s="58">
        <v>2.27</v>
      </c>
      <c r="G24" s="58">
        <v>2.12</v>
      </c>
      <c r="H24" s="58">
        <v>2.35</v>
      </c>
      <c r="I24" s="58">
        <v>2.7471791295409083</v>
      </c>
      <c r="J24" s="62">
        <v>2.9248261074233599</v>
      </c>
      <c r="K24" s="62">
        <v>3.1816306506015062</v>
      </c>
      <c r="L24" s="58">
        <v>3.0994637825808571</v>
      </c>
      <c r="M24" s="27">
        <v>2.3981888128667683</v>
      </c>
      <c r="N24" s="27">
        <v>2.3363525306083175</v>
      </c>
      <c r="O24" s="27">
        <v>2.7690558978708442</v>
      </c>
      <c r="P24" s="27">
        <v>2.0361069106848286</v>
      </c>
      <c r="Q24" s="27">
        <v>2.2446101876928979</v>
      </c>
      <c r="R24" s="61">
        <v>2.2774492312246251</v>
      </c>
      <c r="S24" s="61">
        <v>1.8565041648729079</v>
      </c>
      <c r="T24" s="27">
        <v>1.4286575278074036</v>
      </c>
      <c r="U24" s="27">
        <v>2.0132193247592456</v>
      </c>
      <c r="V24" s="27">
        <v>1.8964950959469038</v>
      </c>
      <c r="W24" s="27">
        <v>2.0113634731350412</v>
      </c>
      <c r="X24" s="27">
        <v>2.1376967764592139</v>
      </c>
      <c r="Y24" s="60">
        <v>2.2772323590579293</v>
      </c>
      <c r="Z24" s="60">
        <v>2.3268543041708463</v>
      </c>
      <c r="AA24" s="235">
        <v>0.8597717051060535</v>
      </c>
      <c r="AB24" s="235">
        <v>0.70190971640949595</v>
      </c>
      <c r="AC24" s="279">
        <v>0.90777688549560476</v>
      </c>
      <c r="AD24" s="297">
        <v>0.84353664859031696</v>
      </c>
      <c r="AE24" s="279">
        <v>0.87401792244397114</v>
      </c>
      <c r="AF24" s="279">
        <v>0.83701337572208823</v>
      </c>
    </row>
    <row r="25" spans="3:32" ht="39" customHeight="1" thickBot="1">
      <c r="C25" s="57">
        <v>14</v>
      </c>
      <c r="D25" s="46" t="s">
        <v>232</v>
      </c>
      <c r="E25" s="58" t="s">
        <v>5</v>
      </c>
      <c r="F25" s="58" t="s">
        <v>5</v>
      </c>
      <c r="G25" s="58" t="s">
        <v>5</v>
      </c>
      <c r="H25" s="58" t="s">
        <v>5</v>
      </c>
      <c r="I25" s="58" t="s">
        <v>5</v>
      </c>
      <c r="J25" s="62" t="s">
        <v>5</v>
      </c>
      <c r="K25" s="62" t="s">
        <v>5</v>
      </c>
      <c r="L25" s="58" t="s">
        <v>5</v>
      </c>
      <c r="M25" s="27" t="s">
        <v>5</v>
      </c>
      <c r="N25" s="60" t="s">
        <v>5</v>
      </c>
      <c r="O25" s="27">
        <v>7.2429995241940759</v>
      </c>
      <c r="P25" s="27">
        <v>6.4599323087480069</v>
      </c>
      <c r="Q25" s="27">
        <v>6.3745081100563592</v>
      </c>
      <c r="R25" s="61">
        <v>4.786576358744087</v>
      </c>
      <c r="S25" s="61">
        <v>4.1778015965024293</v>
      </c>
      <c r="T25" s="27">
        <v>6.9666771379778076</v>
      </c>
      <c r="U25" s="27">
        <v>5.4906933346093103</v>
      </c>
      <c r="V25" s="63">
        <v>4.4665554420849158</v>
      </c>
      <c r="W25" s="63">
        <v>5.0564125444851236</v>
      </c>
      <c r="X25" s="63">
        <v>4.3937410459678228</v>
      </c>
      <c r="Y25" s="197">
        <v>4.9295183661110284</v>
      </c>
      <c r="Z25" s="60">
        <v>3.8318955371944248</v>
      </c>
      <c r="AA25" s="235">
        <v>0.93122104006469753</v>
      </c>
      <c r="AB25" s="235">
        <v>0.81637230652866588</v>
      </c>
      <c r="AC25" s="279">
        <v>1.0258028566857369</v>
      </c>
      <c r="AD25" s="297">
        <v>0.89447059531692052</v>
      </c>
      <c r="AE25" s="279">
        <v>0.83781523025759541</v>
      </c>
      <c r="AF25" s="279">
        <v>0.815834790412164</v>
      </c>
    </row>
    <row r="26" spans="3:32" ht="39" customHeight="1" thickBot="1">
      <c r="C26" s="57">
        <v>15</v>
      </c>
      <c r="D26" s="46" t="s">
        <v>124</v>
      </c>
      <c r="E26" s="58">
        <v>7.35</v>
      </c>
      <c r="F26" s="58">
        <v>9.1300000000000008</v>
      </c>
      <c r="G26" s="58">
        <v>5.92</v>
      </c>
      <c r="H26" s="58">
        <v>5.73</v>
      </c>
      <c r="I26" s="58">
        <v>7.1480078514180905</v>
      </c>
      <c r="J26" s="62">
        <v>7.7845383200415812</v>
      </c>
      <c r="K26" s="62">
        <v>8.1178081508413804</v>
      </c>
      <c r="L26" s="58">
        <v>6.4396625121375459</v>
      </c>
      <c r="M26" s="27">
        <v>7.5160658640133082</v>
      </c>
      <c r="N26" s="27">
        <v>8.0816532116247508</v>
      </c>
      <c r="O26" s="27">
        <v>7.7888076352763109</v>
      </c>
      <c r="P26" s="27">
        <v>7.741174060529926</v>
      </c>
      <c r="Q26" s="27">
        <v>7.319528712621465</v>
      </c>
      <c r="R26" s="61">
        <v>8.9009802276519192</v>
      </c>
      <c r="S26" s="61">
        <v>6.1145148028135869</v>
      </c>
      <c r="T26" s="27">
        <v>5.3523826851409355</v>
      </c>
      <c r="U26" s="27">
        <v>6.4104717983866593</v>
      </c>
      <c r="V26" s="27">
        <v>8.2881905555694004</v>
      </c>
      <c r="W26" s="27">
        <v>7.9997291157609141</v>
      </c>
      <c r="X26" s="27">
        <v>8.5673871439384612</v>
      </c>
      <c r="Y26" s="60">
        <v>8.5289831656237247</v>
      </c>
      <c r="Z26" s="60">
        <v>8.9386465437664739</v>
      </c>
      <c r="AA26" s="235">
        <v>1.3210527532564633</v>
      </c>
      <c r="AB26" s="235">
        <v>0.91077457465873135</v>
      </c>
      <c r="AC26" s="279">
        <v>0.77100936897907912</v>
      </c>
      <c r="AD26" s="297">
        <v>0.93972060235961852</v>
      </c>
      <c r="AE26" s="279">
        <v>0.85901797544401359</v>
      </c>
      <c r="AF26" s="279">
        <v>0.75834406945520527</v>
      </c>
    </row>
    <row r="27" spans="3:32" ht="39" customHeight="1" thickBot="1">
      <c r="C27" s="57">
        <v>16</v>
      </c>
      <c r="D27" s="46" t="s">
        <v>231</v>
      </c>
      <c r="E27" s="58">
        <v>6.11</v>
      </c>
      <c r="F27" s="58">
        <v>6.06</v>
      </c>
      <c r="G27" s="58">
        <v>5.89</v>
      </c>
      <c r="H27" s="58">
        <v>6.21</v>
      </c>
      <c r="I27" s="58">
        <v>6.255940203988378</v>
      </c>
      <c r="J27" s="62">
        <v>5.9406985354447839</v>
      </c>
      <c r="K27" s="62">
        <v>5.9944052355100101</v>
      </c>
      <c r="L27" s="58">
        <v>7.4649472848752545</v>
      </c>
      <c r="M27" s="27">
        <v>8.131707056162087</v>
      </c>
      <c r="N27" s="27">
        <v>7.3899681245549367</v>
      </c>
      <c r="O27" s="27">
        <v>6.2275610474256027</v>
      </c>
      <c r="P27" s="27">
        <v>5.7441256365613889</v>
      </c>
      <c r="Q27" s="27">
        <v>5.8229866705775697</v>
      </c>
      <c r="R27" s="61">
        <v>5.6586330709426846</v>
      </c>
      <c r="S27" s="61">
        <v>5.0068993090145657</v>
      </c>
      <c r="T27" s="27">
        <v>6.6039575430615285</v>
      </c>
      <c r="U27" s="27">
        <v>5.7286228479956955</v>
      </c>
      <c r="V27" s="27">
        <v>4.8137018362994501</v>
      </c>
      <c r="W27" s="27">
        <v>4.5480968714455825</v>
      </c>
      <c r="X27" s="27">
        <v>5.8554773534945133</v>
      </c>
      <c r="Y27" s="60">
        <v>6.1163619302488872</v>
      </c>
      <c r="Z27" s="60">
        <v>5.0155080732199293</v>
      </c>
      <c r="AA27" s="235">
        <v>0.10580577518004908</v>
      </c>
      <c r="AB27" s="235">
        <v>0.65181144295342819</v>
      </c>
      <c r="AC27" s="279">
        <v>0.64798243316746917</v>
      </c>
      <c r="AD27" s="297">
        <v>0.65357559403586774</v>
      </c>
      <c r="AE27" s="279">
        <v>0.7436043258938686</v>
      </c>
      <c r="AF27" s="279">
        <v>0.74784617894443628</v>
      </c>
    </row>
    <row r="28" spans="3:32" ht="39" customHeight="1" thickBot="1">
      <c r="C28" s="57">
        <v>17</v>
      </c>
      <c r="D28" s="46" t="s">
        <v>148</v>
      </c>
      <c r="E28" s="58">
        <v>1.72</v>
      </c>
      <c r="F28" s="58">
        <v>1.79</v>
      </c>
      <c r="G28" s="58">
        <v>2.2599999999999998</v>
      </c>
      <c r="H28" s="58">
        <v>2.2400000000000002</v>
      </c>
      <c r="I28" s="58">
        <v>2.2390236883956351</v>
      </c>
      <c r="J28" s="62">
        <v>2.1896550360849116</v>
      </c>
      <c r="K28" s="62">
        <v>2.207980389807731</v>
      </c>
      <c r="L28" s="58">
        <v>2.1944841132177202</v>
      </c>
      <c r="M28" s="27">
        <v>2.2141887007807606</v>
      </c>
      <c r="N28" s="27">
        <v>2.1892788016962199</v>
      </c>
      <c r="O28" s="27">
        <v>2.5174238283403314</v>
      </c>
      <c r="P28" s="27">
        <v>2.582049656930467</v>
      </c>
      <c r="Q28" s="27">
        <v>2.616698377897559</v>
      </c>
      <c r="R28" s="61">
        <v>2.6297831553057858</v>
      </c>
      <c r="S28" s="61">
        <v>3.9406207872014698</v>
      </c>
      <c r="T28" s="27">
        <v>3.7622197353456088</v>
      </c>
      <c r="U28" s="27">
        <v>3.7652302551050054</v>
      </c>
      <c r="V28" s="63">
        <v>3.3914465264379485</v>
      </c>
      <c r="W28" s="63">
        <v>3.5782281577132342</v>
      </c>
      <c r="X28" s="63">
        <v>3.5568900545315905</v>
      </c>
      <c r="Y28" s="197">
        <v>3.2264064826382963</v>
      </c>
      <c r="Z28" s="60">
        <v>3.2278228954238921</v>
      </c>
      <c r="AA28" s="235">
        <v>0.67805796625217363</v>
      </c>
      <c r="AB28" s="235">
        <v>0.68915224558076926</v>
      </c>
      <c r="AC28" s="279">
        <v>0.64661995771045777</v>
      </c>
      <c r="AD28" s="297">
        <v>0.65575859226538935</v>
      </c>
      <c r="AE28" s="279">
        <v>0.65000930566594628</v>
      </c>
      <c r="AF28" s="279">
        <v>0.70974926897173973</v>
      </c>
    </row>
    <row r="29" spans="3:32" ht="39" customHeight="1" thickBot="1">
      <c r="C29" s="57">
        <v>18</v>
      </c>
      <c r="D29" s="46" t="s">
        <v>129</v>
      </c>
      <c r="E29" s="58">
        <v>4.3099999999999996</v>
      </c>
      <c r="F29" s="58">
        <v>4.5599999999999996</v>
      </c>
      <c r="G29" s="58">
        <v>4.43</v>
      </c>
      <c r="H29" s="58">
        <v>4.3099999999999996</v>
      </c>
      <c r="I29" s="58">
        <v>4.588656073195085</v>
      </c>
      <c r="J29" s="62">
        <v>5.4233585464486387</v>
      </c>
      <c r="K29" s="62">
        <v>3.7976397252839935</v>
      </c>
      <c r="L29" s="58">
        <v>3.5160263847564326</v>
      </c>
      <c r="M29" s="27">
        <v>3.449876482450501</v>
      </c>
      <c r="N29" s="27">
        <v>3.2425702552430447</v>
      </c>
      <c r="O29" s="27">
        <v>3.2508824965994574</v>
      </c>
      <c r="P29" s="27">
        <v>3.1277818263327868</v>
      </c>
      <c r="Q29" s="27">
        <v>3.0210818112075577</v>
      </c>
      <c r="R29" s="61">
        <v>4.874077354114176</v>
      </c>
      <c r="S29" s="61">
        <v>4.957457577991808</v>
      </c>
      <c r="T29" s="27">
        <v>4.7677213627584329</v>
      </c>
      <c r="U29" s="27">
        <v>4.5991012951791932</v>
      </c>
      <c r="V29" s="27">
        <v>4.4689839333436794</v>
      </c>
      <c r="W29" s="27">
        <v>6.051475732485871</v>
      </c>
      <c r="X29" s="27">
        <v>5.6761315441797384</v>
      </c>
      <c r="Y29" s="60">
        <v>6.1791947566508991</v>
      </c>
      <c r="Z29" s="60">
        <v>6.3595163511489741</v>
      </c>
      <c r="AA29" s="235">
        <v>0.73001609140918333</v>
      </c>
      <c r="AB29" s="235">
        <v>0.71536631413381369</v>
      </c>
      <c r="AC29" s="279">
        <v>0.72353736011884762</v>
      </c>
      <c r="AD29" s="297">
        <v>0.69932586921567763</v>
      </c>
      <c r="AE29" s="279">
        <v>0.69114900787882672</v>
      </c>
      <c r="AF29" s="279">
        <v>0.67341258082223721</v>
      </c>
    </row>
    <row r="30" spans="3:32" ht="39" customHeight="1" thickBot="1">
      <c r="C30" s="57">
        <v>19</v>
      </c>
      <c r="D30" s="46" t="s">
        <v>689</v>
      </c>
      <c r="E30" s="58" t="s">
        <v>5</v>
      </c>
      <c r="F30" s="58" t="s">
        <v>5</v>
      </c>
      <c r="G30" s="58" t="s">
        <v>5</v>
      </c>
      <c r="H30" s="58" t="s">
        <v>5</v>
      </c>
      <c r="I30" s="58" t="s">
        <v>5</v>
      </c>
      <c r="J30" s="299" t="s">
        <v>5</v>
      </c>
      <c r="K30" s="299" t="s">
        <v>5</v>
      </c>
      <c r="L30" s="58" t="s">
        <v>5</v>
      </c>
      <c r="M30" s="60" t="s">
        <v>5</v>
      </c>
      <c r="N30" s="60" t="s">
        <v>5</v>
      </c>
      <c r="O30" s="60" t="s">
        <v>5</v>
      </c>
      <c r="P30" s="60" t="s">
        <v>5</v>
      </c>
      <c r="Q30" s="60" t="s">
        <v>5</v>
      </c>
      <c r="R30" s="60" t="s">
        <v>5</v>
      </c>
      <c r="S30" s="60" t="s">
        <v>5</v>
      </c>
      <c r="T30" s="60" t="s">
        <v>5</v>
      </c>
      <c r="U30" s="60" t="s">
        <v>5</v>
      </c>
      <c r="V30" s="60" t="s">
        <v>5</v>
      </c>
      <c r="W30" s="60" t="s">
        <v>5</v>
      </c>
      <c r="X30" s="60" t="s">
        <v>5</v>
      </c>
      <c r="Y30" s="60" t="s">
        <v>5</v>
      </c>
      <c r="Z30" s="60" t="s">
        <v>5</v>
      </c>
      <c r="AA30" s="60" t="s">
        <v>5</v>
      </c>
      <c r="AB30" s="60" t="s">
        <v>5</v>
      </c>
      <c r="AC30" s="60" t="s">
        <v>5</v>
      </c>
      <c r="AD30" s="345" t="s">
        <v>5</v>
      </c>
      <c r="AE30" s="60" t="s">
        <v>5</v>
      </c>
      <c r="AF30" s="279">
        <v>0.65964162405096827</v>
      </c>
    </row>
    <row r="31" spans="3:32" ht="39" customHeight="1" thickBot="1">
      <c r="C31" s="57">
        <v>20</v>
      </c>
      <c r="D31" s="46" t="s">
        <v>121</v>
      </c>
      <c r="E31" s="58">
        <v>1.1599999999999999</v>
      </c>
      <c r="F31" s="58">
        <v>1.1299999999999999</v>
      </c>
      <c r="G31" s="58">
        <v>1.17</v>
      </c>
      <c r="H31" s="58">
        <v>1.18</v>
      </c>
      <c r="I31" s="58">
        <v>1.2170116741757129</v>
      </c>
      <c r="J31" s="62">
        <v>1.2959791852823048</v>
      </c>
      <c r="K31" s="62">
        <v>1.587065274640348</v>
      </c>
      <c r="L31" s="58">
        <v>1.5983401991540938</v>
      </c>
      <c r="M31" s="27">
        <v>1.6023460619523957</v>
      </c>
      <c r="N31" s="27">
        <v>2.3193236070171843</v>
      </c>
      <c r="O31" s="27">
        <v>2.318785223252271</v>
      </c>
      <c r="P31" s="27">
        <v>2.3061271526292919</v>
      </c>
      <c r="Q31" s="27">
        <v>2.6336708232055646</v>
      </c>
      <c r="R31" s="61">
        <v>2.3328662794727557</v>
      </c>
      <c r="S31" s="61">
        <v>2.3400999770905129</v>
      </c>
      <c r="T31" s="27">
        <v>2.3619709332414089</v>
      </c>
      <c r="U31" s="27">
        <v>2.3316224786771484</v>
      </c>
      <c r="V31" s="27">
        <v>3.173195587225508</v>
      </c>
      <c r="W31" s="27">
        <v>2.4850729029569414</v>
      </c>
      <c r="X31" s="27">
        <v>2.4307089759010587</v>
      </c>
      <c r="Y31" s="60">
        <v>2.4474670155071867</v>
      </c>
      <c r="Z31" s="60">
        <v>2.4233154609405139</v>
      </c>
      <c r="AA31" s="235">
        <v>0.2180616220928952</v>
      </c>
      <c r="AB31" s="235">
        <v>0.21546707649179195</v>
      </c>
      <c r="AC31" s="279">
        <v>0.20086051348696704</v>
      </c>
      <c r="AD31" s="297">
        <v>0.54140619596974382</v>
      </c>
      <c r="AE31" s="279">
        <v>0.56179899039979719</v>
      </c>
      <c r="AF31" s="279">
        <v>0.59435944572324806</v>
      </c>
    </row>
    <row r="32" spans="3:32" ht="39" customHeight="1" thickBot="1">
      <c r="C32" s="57">
        <v>21</v>
      </c>
      <c r="D32" s="46" t="s">
        <v>233</v>
      </c>
      <c r="E32" s="58" t="s">
        <v>5</v>
      </c>
      <c r="F32" s="58" t="s">
        <v>5</v>
      </c>
      <c r="G32" s="58" t="s">
        <v>5</v>
      </c>
      <c r="H32" s="58" t="s">
        <v>5</v>
      </c>
      <c r="I32" s="58" t="s">
        <v>5</v>
      </c>
      <c r="J32" s="62" t="s">
        <v>5</v>
      </c>
      <c r="K32" s="62" t="s">
        <v>5</v>
      </c>
      <c r="L32" s="58" t="s">
        <v>5</v>
      </c>
      <c r="M32" s="27" t="s">
        <v>5</v>
      </c>
      <c r="N32" s="27" t="s">
        <v>5</v>
      </c>
      <c r="O32" s="27" t="s">
        <v>5</v>
      </c>
      <c r="P32" s="27" t="s">
        <v>5</v>
      </c>
      <c r="Q32" s="27" t="s">
        <v>5</v>
      </c>
      <c r="R32" s="27" t="s">
        <v>5</v>
      </c>
      <c r="S32" s="27" t="s">
        <v>5</v>
      </c>
      <c r="T32" s="27" t="s">
        <v>5</v>
      </c>
      <c r="U32" s="27">
        <v>3.3737310631733508</v>
      </c>
      <c r="V32" s="29">
        <v>3.8291561202402775</v>
      </c>
      <c r="W32" s="29">
        <v>3.8077644439974976</v>
      </c>
      <c r="X32" s="29">
        <v>3.7446176498697485</v>
      </c>
      <c r="Y32" s="60">
        <v>2.7383549706116366</v>
      </c>
      <c r="Z32" s="60">
        <v>3.3669090416010747</v>
      </c>
      <c r="AA32" s="235">
        <v>9.6224940148306251E-2</v>
      </c>
      <c r="AB32" s="235">
        <v>0.10758527805092143</v>
      </c>
      <c r="AC32" s="279">
        <v>0.11246283880858136</v>
      </c>
      <c r="AD32" s="297">
        <v>0.27863753303407296</v>
      </c>
      <c r="AE32" s="279">
        <v>0.2215243712379599</v>
      </c>
      <c r="AF32" s="279">
        <v>0.59147600982619486</v>
      </c>
    </row>
    <row r="33" spans="3:32" ht="39" customHeight="1" thickBot="1">
      <c r="C33" s="57">
        <v>22</v>
      </c>
      <c r="D33" s="46" t="s">
        <v>168</v>
      </c>
      <c r="E33" s="58">
        <v>3.07</v>
      </c>
      <c r="F33" s="58">
        <v>1.44</v>
      </c>
      <c r="G33" s="58">
        <v>2.25</v>
      </c>
      <c r="H33" s="58">
        <v>1.93</v>
      </c>
      <c r="I33" s="58">
        <v>3.0334414087879629</v>
      </c>
      <c r="J33" s="62">
        <v>2.7670431942749016</v>
      </c>
      <c r="K33" s="62">
        <v>3.4408865660281296</v>
      </c>
      <c r="L33" s="58">
        <v>3.0668910987643754</v>
      </c>
      <c r="M33" s="27">
        <v>3.9797399358788415</v>
      </c>
      <c r="N33" s="27">
        <v>5.845706386146909</v>
      </c>
      <c r="O33" s="27">
        <v>6.1181626125836193</v>
      </c>
      <c r="P33" s="27">
        <v>5.9489222926743501</v>
      </c>
      <c r="Q33" s="27">
        <v>6.3087692709214593</v>
      </c>
      <c r="R33" s="61">
        <v>5.8382994315649128</v>
      </c>
      <c r="S33" s="61">
        <v>6.9889892974757801</v>
      </c>
      <c r="T33" s="27">
        <v>5.5792954496169598</v>
      </c>
      <c r="U33" s="27">
        <v>6.4365579761175962</v>
      </c>
      <c r="V33" s="27">
        <v>4.6535063906782028</v>
      </c>
      <c r="W33" s="27">
        <v>6.9236968531159224</v>
      </c>
      <c r="X33" s="27">
        <v>7.1721667534840607</v>
      </c>
      <c r="Y33" s="60">
        <v>2.3271176262857889</v>
      </c>
      <c r="Z33" s="60">
        <v>5.5217019139428531</v>
      </c>
      <c r="AA33" s="235">
        <v>0.7996354296685162</v>
      </c>
      <c r="AB33" s="235">
        <v>0.76726285315462384</v>
      </c>
      <c r="AC33" s="279">
        <v>0.7572960511508896</v>
      </c>
      <c r="AD33" s="297">
        <v>0.68963330716052951</v>
      </c>
      <c r="AE33" s="279">
        <v>0.66226393245659387</v>
      </c>
      <c r="AF33" s="279">
        <v>0.55586231252132878</v>
      </c>
    </row>
    <row r="34" spans="3:32" ht="39" customHeight="1" thickBot="1">
      <c r="C34" s="57">
        <v>23</v>
      </c>
      <c r="D34" s="46" t="s">
        <v>166</v>
      </c>
      <c r="E34" s="58">
        <v>1.75</v>
      </c>
      <c r="F34" s="58">
        <v>2.21</v>
      </c>
      <c r="G34" s="58">
        <v>2.1800000000000002</v>
      </c>
      <c r="H34" s="58">
        <v>2.25</v>
      </c>
      <c r="I34" s="58">
        <v>2.3361671258610972</v>
      </c>
      <c r="J34" s="62">
        <v>2.3458571793699101</v>
      </c>
      <c r="K34" s="62">
        <v>2.4924025400519501</v>
      </c>
      <c r="L34" s="58">
        <v>2.7479861248435591</v>
      </c>
      <c r="M34" s="27">
        <v>2.0920360306011063</v>
      </c>
      <c r="N34" s="27">
        <v>2.5662375167980378</v>
      </c>
      <c r="O34" s="27">
        <v>2.0637316232875342</v>
      </c>
      <c r="P34" s="27">
        <v>1.9974703722054099</v>
      </c>
      <c r="Q34" s="27">
        <v>6.95834848837917</v>
      </c>
      <c r="R34" s="61">
        <v>4.6271238224609128</v>
      </c>
      <c r="S34" s="61">
        <v>3.7725690848311553</v>
      </c>
      <c r="T34" s="27">
        <v>3.763014266805337</v>
      </c>
      <c r="U34" s="27">
        <v>3.9771173224872984</v>
      </c>
      <c r="V34" s="27">
        <v>3.3060771858148299</v>
      </c>
      <c r="W34" s="27">
        <v>4.0337505305111394</v>
      </c>
      <c r="X34" s="27">
        <v>3.0949611797653405</v>
      </c>
      <c r="Y34" s="60">
        <v>3.228423411740275</v>
      </c>
      <c r="Z34" s="60">
        <v>3.1258405578372903</v>
      </c>
      <c r="AA34" s="235">
        <v>0.25540622308964267</v>
      </c>
      <c r="AB34" s="235">
        <v>0.36509149631746479</v>
      </c>
      <c r="AC34" s="279">
        <v>0.32132228777973454</v>
      </c>
      <c r="AD34" s="297">
        <v>0.59181163794351566</v>
      </c>
      <c r="AE34" s="279">
        <v>0.59439561653342787</v>
      </c>
      <c r="AF34" s="279">
        <v>0.50244094345697077</v>
      </c>
    </row>
    <row r="35" spans="3:32" ht="39" customHeight="1" thickBot="1">
      <c r="C35" s="57">
        <v>24</v>
      </c>
      <c r="D35" s="46" t="s">
        <v>188</v>
      </c>
      <c r="E35" s="58" t="s">
        <v>5</v>
      </c>
      <c r="F35" s="58" t="s">
        <v>5</v>
      </c>
      <c r="G35" s="58" t="s">
        <v>5</v>
      </c>
      <c r="H35" s="58" t="s">
        <v>5</v>
      </c>
      <c r="I35" s="58" t="s">
        <v>5</v>
      </c>
      <c r="J35" s="299" t="s">
        <v>5</v>
      </c>
      <c r="K35" s="299" t="s">
        <v>5</v>
      </c>
      <c r="L35" s="58" t="s">
        <v>5</v>
      </c>
      <c r="M35" s="60" t="s">
        <v>5</v>
      </c>
      <c r="N35" s="60" t="s">
        <v>5</v>
      </c>
      <c r="O35" s="60" t="s">
        <v>5</v>
      </c>
      <c r="P35" s="60" t="s">
        <v>5</v>
      </c>
      <c r="Q35" s="60" t="s">
        <v>5</v>
      </c>
      <c r="R35" s="60" t="s">
        <v>5</v>
      </c>
      <c r="S35" s="60" t="s">
        <v>5</v>
      </c>
      <c r="T35" s="60" t="s">
        <v>5</v>
      </c>
      <c r="U35" s="60" t="s">
        <v>5</v>
      </c>
      <c r="V35" s="60" t="s">
        <v>5</v>
      </c>
      <c r="W35" s="60" t="s">
        <v>5</v>
      </c>
      <c r="X35" s="60" t="s">
        <v>5</v>
      </c>
      <c r="Y35" s="60" t="s">
        <v>5</v>
      </c>
      <c r="Z35" s="60" t="s">
        <v>5</v>
      </c>
      <c r="AA35" s="60" t="s">
        <v>5</v>
      </c>
      <c r="AB35" s="60" t="s">
        <v>5</v>
      </c>
      <c r="AC35" s="60" t="s">
        <v>5</v>
      </c>
      <c r="AD35" s="345" t="s">
        <v>5</v>
      </c>
      <c r="AE35" s="60" t="s">
        <v>5</v>
      </c>
      <c r="AF35" s="279">
        <v>0.4751353711434016</v>
      </c>
    </row>
    <row r="36" spans="3:32" ht="39" customHeight="1" thickBot="1">
      <c r="C36" s="57">
        <v>25</v>
      </c>
      <c r="D36" s="46" t="s">
        <v>622</v>
      </c>
      <c r="E36" s="58" t="s">
        <v>5</v>
      </c>
      <c r="F36" s="58" t="s">
        <v>5</v>
      </c>
      <c r="G36" s="58" t="s">
        <v>5</v>
      </c>
      <c r="H36" s="58" t="s">
        <v>5</v>
      </c>
      <c r="I36" s="58" t="s">
        <v>5</v>
      </c>
      <c r="J36" s="62" t="s">
        <v>5</v>
      </c>
      <c r="K36" s="62" t="s">
        <v>5</v>
      </c>
      <c r="L36" s="58" t="s">
        <v>5</v>
      </c>
      <c r="M36" s="60" t="s">
        <v>5</v>
      </c>
      <c r="N36" s="60" t="s">
        <v>5</v>
      </c>
      <c r="O36" s="60" t="s">
        <v>5</v>
      </c>
      <c r="P36" s="60" t="s">
        <v>5</v>
      </c>
      <c r="Q36" s="60" t="s">
        <v>5</v>
      </c>
      <c r="R36" s="60" t="s">
        <v>5</v>
      </c>
      <c r="S36" s="60" t="s">
        <v>5</v>
      </c>
      <c r="T36" s="60" t="s">
        <v>5</v>
      </c>
      <c r="U36" s="60" t="s">
        <v>5</v>
      </c>
      <c r="V36" s="60" t="s">
        <v>5</v>
      </c>
      <c r="W36" s="60" t="s">
        <v>5</v>
      </c>
      <c r="X36" s="27">
        <v>3.4363694284494457</v>
      </c>
      <c r="Y36" s="60">
        <v>2.4759446690211036</v>
      </c>
      <c r="Z36" s="60">
        <v>2.8320091468038688</v>
      </c>
      <c r="AA36" s="235">
        <v>0.35827684038838298</v>
      </c>
      <c r="AB36" s="235">
        <v>0.32934878967368902</v>
      </c>
      <c r="AC36" s="279">
        <v>0.28135618949753027</v>
      </c>
      <c r="AD36" s="297">
        <v>0.38581990137344874</v>
      </c>
      <c r="AE36" s="279">
        <v>0.34089990626325772</v>
      </c>
      <c r="AF36" s="279">
        <v>0.45218126159513899</v>
      </c>
    </row>
    <row r="37" spans="3:32" ht="39" customHeight="1" thickBot="1">
      <c r="C37" s="57">
        <v>26</v>
      </c>
      <c r="D37" s="46" t="s">
        <v>142</v>
      </c>
      <c r="E37" s="58" t="s">
        <v>5</v>
      </c>
      <c r="F37" s="58" t="s">
        <v>5</v>
      </c>
      <c r="G37" s="58" t="s">
        <v>5</v>
      </c>
      <c r="H37" s="58" t="s">
        <v>5</v>
      </c>
      <c r="I37" s="58" t="s">
        <v>5</v>
      </c>
      <c r="J37" s="62" t="s">
        <v>5</v>
      </c>
      <c r="K37" s="62" t="s">
        <v>5</v>
      </c>
      <c r="L37" s="58" t="s">
        <v>5</v>
      </c>
      <c r="M37" s="60" t="s">
        <v>5</v>
      </c>
      <c r="N37" s="60" t="s">
        <v>5</v>
      </c>
      <c r="O37" s="60" t="s">
        <v>5</v>
      </c>
      <c r="P37" s="60" t="s">
        <v>5</v>
      </c>
      <c r="Q37" s="60" t="s">
        <v>5</v>
      </c>
      <c r="R37" s="60" t="s">
        <v>5</v>
      </c>
      <c r="S37" s="60" t="s">
        <v>5</v>
      </c>
      <c r="T37" s="60" t="s">
        <v>5</v>
      </c>
      <c r="U37" s="60" t="s">
        <v>5</v>
      </c>
      <c r="V37" s="63">
        <v>3.573460209027624</v>
      </c>
      <c r="W37" s="63">
        <v>3.8675395955217904</v>
      </c>
      <c r="X37" s="63">
        <v>3.6130541644479321</v>
      </c>
      <c r="Y37" s="197">
        <v>2.9616197471510541</v>
      </c>
      <c r="Z37" s="60">
        <v>1.9227538404051914</v>
      </c>
      <c r="AA37" s="235">
        <v>0.42426708267556962</v>
      </c>
      <c r="AB37" s="235">
        <v>0.43269733514714143</v>
      </c>
      <c r="AC37" s="279">
        <v>0.44580264138143355</v>
      </c>
      <c r="AD37" s="297">
        <v>0.43096078227527629</v>
      </c>
      <c r="AE37" s="279">
        <v>0.41703101139774834</v>
      </c>
      <c r="AF37" s="279">
        <v>0.429380706774103</v>
      </c>
    </row>
    <row r="38" spans="3:32" ht="39" customHeight="1" thickBot="1">
      <c r="C38" s="57">
        <v>27</v>
      </c>
      <c r="D38" s="46" t="s">
        <v>100</v>
      </c>
      <c r="E38" s="58">
        <v>1.75</v>
      </c>
      <c r="F38" s="58">
        <v>1.55</v>
      </c>
      <c r="G38" s="58">
        <v>1.77</v>
      </c>
      <c r="H38" s="58">
        <v>1.7</v>
      </c>
      <c r="I38" s="58">
        <v>1.9028876736106604</v>
      </c>
      <c r="J38" s="62">
        <v>2.2810784406708855</v>
      </c>
      <c r="K38" s="62">
        <v>6.6368896792640424</v>
      </c>
      <c r="L38" s="58">
        <v>6.2346520046085674</v>
      </c>
      <c r="M38" s="27">
        <v>5.6901640668236961</v>
      </c>
      <c r="N38" s="27">
        <v>5.6011272061389814</v>
      </c>
      <c r="O38" s="27">
        <v>5.5463243029511089</v>
      </c>
      <c r="P38" s="27">
        <v>5.8651782165202748</v>
      </c>
      <c r="Q38" s="27">
        <v>1.4718536520763843</v>
      </c>
      <c r="R38" s="61">
        <v>1.5557030987934612</v>
      </c>
      <c r="S38" s="61">
        <v>1.5498875140445996</v>
      </c>
      <c r="T38" s="27">
        <v>1.4403368511173678</v>
      </c>
      <c r="U38" s="27">
        <v>1.4391557669876038</v>
      </c>
      <c r="V38" s="27">
        <v>1.4837550611588108</v>
      </c>
      <c r="W38" s="27">
        <v>1.5413654778371444</v>
      </c>
      <c r="X38" s="27">
        <v>1.4787628969833928</v>
      </c>
      <c r="Y38" s="60">
        <v>1.415435917725206</v>
      </c>
      <c r="Z38" s="60">
        <v>1.4966034931794245</v>
      </c>
      <c r="AA38" s="235">
        <v>0.23303169624401607</v>
      </c>
      <c r="AB38" s="235">
        <v>0.21193958599843588</v>
      </c>
      <c r="AC38" s="279">
        <v>0.20658230513117642</v>
      </c>
      <c r="AD38" s="297">
        <v>0.24017671612289773</v>
      </c>
      <c r="AE38" s="279">
        <v>0.23972053520918438</v>
      </c>
      <c r="AF38" s="279">
        <v>0.39548401733887245</v>
      </c>
    </row>
    <row r="39" spans="3:32" ht="39" customHeight="1" thickBot="1">
      <c r="C39" s="57">
        <v>28</v>
      </c>
      <c r="D39" s="46" t="s">
        <v>85</v>
      </c>
      <c r="E39" s="58">
        <v>1.65</v>
      </c>
      <c r="F39" s="58">
        <v>1.56</v>
      </c>
      <c r="G39" s="58">
        <v>1.61</v>
      </c>
      <c r="H39" s="58">
        <v>1.67</v>
      </c>
      <c r="I39" s="58">
        <v>1.7607972384725932</v>
      </c>
      <c r="J39" s="62">
        <v>1.9774497718730148</v>
      </c>
      <c r="K39" s="62">
        <v>1.8667321688904948</v>
      </c>
      <c r="L39" s="58">
        <v>1.7977338678774646</v>
      </c>
      <c r="M39" s="27">
        <v>1.9025615998078167</v>
      </c>
      <c r="N39" s="27">
        <v>2.1050754301918086</v>
      </c>
      <c r="O39" s="27">
        <v>2.0757221838141104</v>
      </c>
      <c r="P39" s="27">
        <v>2.1065728826596786</v>
      </c>
      <c r="Q39" s="27">
        <v>2.2114486698895361</v>
      </c>
      <c r="R39" s="61">
        <v>2.0804939327421437</v>
      </c>
      <c r="S39" s="61">
        <v>2.1114258034956581</v>
      </c>
      <c r="T39" s="27">
        <v>1.8036348524102825</v>
      </c>
      <c r="U39" s="27">
        <v>2.0904862489763194</v>
      </c>
      <c r="V39" s="27">
        <v>1.8287484568806791</v>
      </c>
      <c r="W39" s="27">
        <v>2.2611208587196705</v>
      </c>
      <c r="X39" s="27">
        <v>2.5691033881670342</v>
      </c>
      <c r="Y39" s="60">
        <v>2.7309160391782017</v>
      </c>
      <c r="Z39" s="60">
        <v>2.7655408689413186</v>
      </c>
      <c r="AA39" s="235">
        <v>0.39117190184758827</v>
      </c>
      <c r="AB39" s="235">
        <v>0.39755806103256985</v>
      </c>
      <c r="AC39" s="279">
        <v>0.37847754493098701</v>
      </c>
      <c r="AD39" s="297">
        <v>0.41920225357682434</v>
      </c>
      <c r="AE39" s="279">
        <v>0.41491315902021586</v>
      </c>
      <c r="AF39" s="279">
        <v>0.39327665118969402</v>
      </c>
    </row>
    <row r="40" spans="3:32" ht="39" customHeight="1" thickBot="1">
      <c r="C40" s="57">
        <v>29</v>
      </c>
      <c r="D40" s="46" t="s">
        <v>151</v>
      </c>
      <c r="E40" s="58">
        <v>10.33</v>
      </c>
      <c r="F40" s="58">
        <v>4.8499999999999996</v>
      </c>
      <c r="G40" s="58">
        <v>4.16</v>
      </c>
      <c r="H40" s="58">
        <v>5.9</v>
      </c>
      <c r="I40" s="58">
        <v>9.665579622532773</v>
      </c>
      <c r="J40" s="62">
        <v>9.6480014902253775</v>
      </c>
      <c r="K40" s="62">
        <v>7.1429959936650391</v>
      </c>
      <c r="L40" s="58">
        <v>8.3672491927452697</v>
      </c>
      <c r="M40" s="27">
        <v>8.0971742018913613</v>
      </c>
      <c r="N40" s="27">
        <v>8.4767419944030529</v>
      </c>
      <c r="O40" s="27">
        <v>5.6784472406846636</v>
      </c>
      <c r="P40" s="27">
        <v>7.5225364561871038</v>
      </c>
      <c r="Q40" s="27">
        <v>7.9037507389470409</v>
      </c>
      <c r="R40" s="61">
        <v>8.6678175850804813</v>
      </c>
      <c r="S40" s="61">
        <v>8.6039701269632261</v>
      </c>
      <c r="T40" s="27">
        <v>5.7455633349762243</v>
      </c>
      <c r="U40" s="27">
        <v>5.5036895907971308</v>
      </c>
      <c r="V40" s="27">
        <v>6.1917406041723204</v>
      </c>
      <c r="W40" s="27">
        <v>4.578083547577843</v>
      </c>
      <c r="X40" s="27">
        <v>5.2728441076144943</v>
      </c>
      <c r="Y40" s="60">
        <v>3.7988457042886137</v>
      </c>
      <c r="Z40" s="60">
        <v>3.7427514747040744</v>
      </c>
      <c r="AA40" s="235">
        <v>0.45594982109809107</v>
      </c>
      <c r="AB40" s="235">
        <v>0.44391823752202431</v>
      </c>
      <c r="AC40" s="279">
        <v>0.44822350313660725</v>
      </c>
      <c r="AD40" s="297">
        <v>0.4061096310646341</v>
      </c>
      <c r="AE40" s="279">
        <v>0.47082912522271358</v>
      </c>
      <c r="AF40" s="279">
        <v>0.39303555884537544</v>
      </c>
    </row>
    <row r="41" spans="3:32" ht="39" customHeight="1" thickBot="1">
      <c r="C41" s="57">
        <v>30</v>
      </c>
      <c r="D41" s="46" t="s">
        <v>102</v>
      </c>
      <c r="E41" s="58">
        <v>4.7300000000000004</v>
      </c>
      <c r="F41" s="58">
        <v>6.19</v>
      </c>
      <c r="G41" s="58">
        <v>5.7</v>
      </c>
      <c r="H41" s="58">
        <v>6.58</v>
      </c>
      <c r="I41" s="58">
        <v>5.2163398239999159</v>
      </c>
      <c r="J41" s="62">
        <v>5.5812944128673001</v>
      </c>
      <c r="K41" s="62">
        <v>5.1222659214110626</v>
      </c>
      <c r="L41" s="58">
        <v>5.8717000643621082</v>
      </c>
      <c r="M41" s="27">
        <v>4.2655132702198584</v>
      </c>
      <c r="N41" s="27">
        <v>4.4257460134469069</v>
      </c>
      <c r="O41" s="27">
        <v>4.8672139451838099</v>
      </c>
      <c r="P41" s="27">
        <v>4.247832977810309</v>
      </c>
      <c r="Q41" s="27">
        <v>5.0767212504170507</v>
      </c>
      <c r="R41" s="61">
        <v>4.9311406274216898</v>
      </c>
      <c r="S41" s="61">
        <v>4.2964371702759454</v>
      </c>
      <c r="T41" s="27">
        <v>4.2266307191982442</v>
      </c>
      <c r="U41" s="27">
        <v>4.2950250738110327</v>
      </c>
      <c r="V41" s="27">
        <v>3.8580667146545085</v>
      </c>
      <c r="W41" s="27">
        <v>3.4837678845573867</v>
      </c>
      <c r="X41" s="27">
        <v>4.3900937354107468</v>
      </c>
      <c r="Y41" s="60">
        <v>3.9560544741678916</v>
      </c>
      <c r="Z41" s="60">
        <v>4.7576208936363562</v>
      </c>
      <c r="AA41" s="235">
        <v>0.52786791950233092</v>
      </c>
      <c r="AB41" s="235">
        <v>0.49256272813234792</v>
      </c>
      <c r="AC41" s="279">
        <v>0.44139266828662038</v>
      </c>
      <c r="AD41" s="297">
        <v>0.54685342885901755</v>
      </c>
      <c r="AE41" s="279">
        <v>0.47721989986900865</v>
      </c>
      <c r="AF41" s="279">
        <v>0.38849599218477521</v>
      </c>
    </row>
    <row r="42" spans="3:32" ht="39" customHeight="1" thickBot="1">
      <c r="C42" s="57">
        <v>31</v>
      </c>
      <c r="D42" s="46" t="s">
        <v>547</v>
      </c>
      <c r="E42" s="58" t="s">
        <v>5</v>
      </c>
      <c r="F42" s="58" t="s">
        <v>5</v>
      </c>
      <c r="G42" s="58" t="s">
        <v>5</v>
      </c>
      <c r="H42" s="58" t="s">
        <v>5</v>
      </c>
      <c r="I42" s="58" t="s">
        <v>5</v>
      </c>
      <c r="J42" s="62" t="s">
        <v>5</v>
      </c>
      <c r="K42" s="62" t="s">
        <v>5</v>
      </c>
      <c r="L42" s="58" t="s">
        <v>5</v>
      </c>
      <c r="M42" s="60" t="s">
        <v>5</v>
      </c>
      <c r="N42" s="60" t="s">
        <v>5</v>
      </c>
      <c r="O42" s="60" t="s">
        <v>5</v>
      </c>
      <c r="P42" s="60" t="s">
        <v>5</v>
      </c>
      <c r="Q42" s="60" t="s">
        <v>5</v>
      </c>
      <c r="R42" s="60" t="s">
        <v>5</v>
      </c>
      <c r="S42" s="60" t="s">
        <v>5</v>
      </c>
      <c r="T42" s="60" t="s">
        <v>5</v>
      </c>
      <c r="U42" s="60" t="s">
        <v>5</v>
      </c>
      <c r="V42" s="60" t="s">
        <v>5</v>
      </c>
      <c r="W42" s="60" t="s">
        <v>5</v>
      </c>
      <c r="X42" s="60" t="s">
        <v>5</v>
      </c>
      <c r="Y42" s="60" t="s">
        <v>5</v>
      </c>
      <c r="Z42" s="60" t="s">
        <v>5</v>
      </c>
      <c r="AA42" s="60" t="s">
        <v>5</v>
      </c>
      <c r="AB42" s="60" t="s">
        <v>5</v>
      </c>
      <c r="AC42" s="60">
        <v>8.8320700704796792E-2</v>
      </c>
      <c r="AD42" s="297">
        <v>0.13143541876155332</v>
      </c>
      <c r="AE42" s="279">
        <v>0.14341797210647658</v>
      </c>
      <c r="AF42" s="279">
        <v>0.37613017424549894</v>
      </c>
    </row>
    <row r="43" spans="3:32" ht="39" customHeight="1" thickBot="1">
      <c r="C43" s="57">
        <v>32</v>
      </c>
      <c r="D43" s="46" t="s">
        <v>506</v>
      </c>
      <c r="E43" s="58">
        <v>3.86</v>
      </c>
      <c r="F43" s="58">
        <v>3.87</v>
      </c>
      <c r="G43" s="58">
        <v>3.68</v>
      </c>
      <c r="H43" s="58">
        <v>3.63</v>
      </c>
      <c r="I43" s="58">
        <v>3.8007331087070826</v>
      </c>
      <c r="J43" s="62">
        <v>3.6209167744204023</v>
      </c>
      <c r="K43" s="62">
        <v>3.780703763232089</v>
      </c>
      <c r="L43" s="58">
        <v>4.3206188046889311</v>
      </c>
      <c r="M43" s="27">
        <v>3.7518687392829335</v>
      </c>
      <c r="N43" s="27">
        <v>4.2244641390334987</v>
      </c>
      <c r="O43" s="27">
        <v>2.4489645697638163</v>
      </c>
      <c r="P43" s="27">
        <v>2.6281549059403582</v>
      </c>
      <c r="Q43" s="27">
        <v>2.6708765125275993</v>
      </c>
      <c r="R43" s="61">
        <v>2.7401582409180341</v>
      </c>
      <c r="S43" s="61">
        <v>3.4112936838325512</v>
      </c>
      <c r="T43" s="27">
        <v>3.1357322681296114</v>
      </c>
      <c r="U43" s="27">
        <v>3.0365044025313379</v>
      </c>
      <c r="V43" s="27">
        <v>2.8033890144059534</v>
      </c>
      <c r="W43" s="27">
        <v>3.2112472532794722</v>
      </c>
      <c r="X43" s="27">
        <v>3.2033029726273274</v>
      </c>
      <c r="Y43" s="60">
        <v>3.2400605748270674</v>
      </c>
      <c r="Z43" s="60">
        <v>3.7476245021806447</v>
      </c>
      <c r="AA43" s="235">
        <v>0.44998774884883669</v>
      </c>
      <c r="AB43" s="235">
        <v>0.40718129377026585</v>
      </c>
      <c r="AC43" s="279">
        <v>0.30500559784592846</v>
      </c>
      <c r="AD43" s="297">
        <v>0.35980295638429965</v>
      </c>
      <c r="AE43" s="279">
        <v>0.37133212692324824</v>
      </c>
      <c r="AF43" s="279">
        <v>0.36330947206880781</v>
      </c>
    </row>
    <row r="44" spans="3:32" ht="39" customHeight="1" thickBot="1">
      <c r="C44" s="57">
        <v>33</v>
      </c>
      <c r="D44" s="46" t="s">
        <v>84</v>
      </c>
      <c r="E44" s="58">
        <v>3.61</v>
      </c>
      <c r="F44" s="58">
        <v>3.55</v>
      </c>
      <c r="G44" s="58">
        <v>2.36</v>
      </c>
      <c r="H44" s="58">
        <v>2.87</v>
      </c>
      <c r="I44" s="58">
        <v>3.0461642318938269</v>
      </c>
      <c r="J44" s="62">
        <v>3.1344861216794371</v>
      </c>
      <c r="K44" s="62">
        <v>3.34013729393617</v>
      </c>
      <c r="L44" s="58">
        <v>3.1479572465590642</v>
      </c>
      <c r="M44" s="27">
        <v>3.8351769151765467</v>
      </c>
      <c r="N44" s="27">
        <v>3.9747222333028902</v>
      </c>
      <c r="O44" s="27">
        <v>3.3111437375429134</v>
      </c>
      <c r="P44" s="27">
        <v>2.8420624837662585</v>
      </c>
      <c r="Q44" s="27">
        <v>3.8383231215405753</v>
      </c>
      <c r="R44" s="61">
        <v>3.2196323782446226</v>
      </c>
      <c r="S44" s="61">
        <v>2.2178452523154126</v>
      </c>
      <c r="T44" s="27">
        <v>2.0687136766420635</v>
      </c>
      <c r="U44" s="27">
        <v>2.6114330211742929</v>
      </c>
      <c r="V44" s="27">
        <v>2.602542271105635</v>
      </c>
      <c r="W44" s="27">
        <v>2.8739757619651085</v>
      </c>
      <c r="X44" s="27">
        <v>3.3874877259804625</v>
      </c>
      <c r="Y44" s="60">
        <v>3.3401845151495428</v>
      </c>
      <c r="Z44" s="60">
        <v>3.7611295485601626</v>
      </c>
      <c r="AA44" s="235">
        <v>0.37453411358312333</v>
      </c>
      <c r="AB44" s="235">
        <v>0.38606637994142312</v>
      </c>
      <c r="AC44" s="279">
        <v>0.3777067385969396</v>
      </c>
      <c r="AD44" s="297">
        <v>0.39917171244875416</v>
      </c>
      <c r="AE44" s="279">
        <v>0.37175573161052389</v>
      </c>
      <c r="AF44" s="279">
        <v>0.35848522917735404</v>
      </c>
    </row>
    <row r="45" spans="3:32" ht="39" customHeight="1" thickBot="1">
      <c r="C45" s="57">
        <v>34</v>
      </c>
      <c r="D45" s="46" t="s">
        <v>107</v>
      </c>
      <c r="E45" s="58">
        <v>1.83</v>
      </c>
      <c r="F45" s="58">
        <v>1.74</v>
      </c>
      <c r="G45" s="58">
        <v>1.5</v>
      </c>
      <c r="H45" s="58">
        <v>1.4</v>
      </c>
      <c r="I45" s="58">
        <v>1.6782214361705829</v>
      </c>
      <c r="J45" s="62">
        <v>1.6552298326419979</v>
      </c>
      <c r="K45" s="62">
        <v>1.2698841647947174</v>
      </c>
      <c r="L45" s="58">
        <v>1.6852385879663188</v>
      </c>
      <c r="M45" s="27">
        <v>2.0131787750917303</v>
      </c>
      <c r="N45" s="27">
        <v>1.5806345444565193</v>
      </c>
      <c r="O45" s="30">
        <v>1.4628170628622332</v>
      </c>
      <c r="P45" s="30">
        <v>1.006754242576001</v>
      </c>
      <c r="Q45" s="30">
        <v>1.3375682164830989</v>
      </c>
      <c r="R45" s="106">
        <v>1.4019389891666307</v>
      </c>
      <c r="S45" s="106">
        <v>1.3180107903275637</v>
      </c>
      <c r="T45" s="27">
        <v>1.4300840375251949</v>
      </c>
      <c r="U45" s="27">
        <v>1.6760870849587191</v>
      </c>
      <c r="V45" s="63">
        <v>1.7820152104328943</v>
      </c>
      <c r="W45" s="63">
        <v>1.2663847533176549</v>
      </c>
      <c r="X45" s="63">
        <v>1.9237912447821559</v>
      </c>
      <c r="Y45" s="197">
        <v>2.2710079168859689</v>
      </c>
      <c r="Z45" s="60">
        <v>2.421400389629893</v>
      </c>
      <c r="AA45" s="235">
        <v>0.21560560111275082</v>
      </c>
      <c r="AB45" s="235">
        <v>0.32937920256953102</v>
      </c>
      <c r="AC45" s="279">
        <v>0.32028029145973091</v>
      </c>
      <c r="AD45" s="297">
        <v>0.34638357678865073</v>
      </c>
      <c r="AE45" s="279">
        <v>0.34690550947939863</v>
      </c>
      <c r="AF45" s="279">
        <v>0.3468469527445292</v>
      </c>
    </row>
    <row r="46" spans="3:32" ht="39" customHeight="1" thickBot="1">
      <c r="C46" s="57">
        <v>35</v>
      </c>
      <c r="D46" s="46" t="s">
        <v>137</v>
      </c>
      <c r="E46" s="58">
        <v>4.76</v>
      </c>
      <c r="F46" s="58">
        <v>4.8</v>
      </c>
      <c r="G46" s="58">
        <v>5.12</v>
      </c>
      <c r="H46" s="58">
        <v>4.25</v>
      </c>
      <c r="I46" s="58">
        <v>3.2183508218707346</v>
      </c>
      <c r="J46" s="62">
        <v>3.1970829611356253</v>
      </c>
      <c r="K46" s="62">
        <v>2.5991081770535049</v>
      </c>
      <c r="L46" s="58">
        <v>2.2087794158208047</v>
      </c>
      <c r="M46" s="27">
        <v>1.9118288524312932</v>
      </c>
      <c r="N46" s="27">
        <v>2.0330826388984322</v>
      </c>
      <c r="O46" s="30">
        <v>1.9656429172811771</v>
      </c>
      <c r="P46" s="30">
        <v>1.6577246071295133</v>
      </c>
      <c r="Q46" s="30">
        <v>1.4064295146082659</v>
      </c>
      <c r="R46" s="30">
        <v>1.6562989954626774</v>
      </c>
      <c r="S46" s="30">
        <v>1.554136342364153</v>
      </c>
      <c r="T46" s="27">
        <v>1.5694389713251584</v>
      </c>
      <c r="U46" s="27">
        <v>1.4923275296468701</v>
      </c>
      <c r="V46" s="27">
        <v>1.662792837792842</v>
      </c>
      <c r="W46" s="27">
        <v>1.6632799986621696</v>
      </c>
      <c r="X46" s="27">
        <v>1.4773290758147775</v>
      </c>
      <c r="Y46" s="60">
        <v>1.539511101775493</v>
      </c>
      <c r="Z46" s="60">
        <v>2.3161000767075315</v>
      </c>
      <c r="AA46" s="235">
        <v>0.26161304430288784</v>
      </c>
      <c r="AB46" s="235">
        <v>0.21243464765901318</v>
      </c>
      <c r="AC46" s="279">
        <v>0.29702198737151453</v>
      </c>
      <c r="AD46" s="297">
        <v>0.32588993861935572</v>
      </c>
      <c r="AE46" s="279">
        <v>0.25873982578459831</v>
      </c>
      <c r="AF46" s="279">
        <v>0.34588739274052333</v>
      </c>
    </row>
    <row r="47" spans="3:32" ht="39" customHeight="1" thickBot="1">
      <c r="C47" s="57">
        <v>36</v>
      </c>
      <c r="D47" s="46" t="s">
        <v>96</v>
      </c>
      <c r="E47" s="58">
        <v>2.84</v>
      </c>
      <c r="F47" s="58">
        <v>2.4700000000000002</v>
      </c>
      <c r="G47" s="58">
        <v>2.5299999999999998</v>
      </c>
      <c r="H47" s="58">
        <v>2.72</v>
      </c>
      <c r="I47" s="58">
        <v>3.0054421469458799</v>
      </c>
      <c r="J47" s="30">
        <v>2.9407242186844869</v>
      </c>
      <c r="K47" s="30">
        <v>3.1937574144440384</v>
      </c>
      <c r="L47" s="58">
        <v>3.1076647399877646</v>
      </c>
      <c r="M47" s="30">
        <v>2.8336415784185829</v>
      </c>
      <c r="N47" s="30">
        <v>3.137733773993038</v>
      </c>
      <c r="O47" s="30">
        <v>3.7986852823104744</v>
      </c>
      <c r="P47" s="30">
        <v>2.7081325191336978</v>
      </c>
      <c r="Q47" s="30">
        <v>1.8771630780024495</v>
      </c>
      <c r="R47" s="106">
        <v>2.1013163019515049</v>
      </c>
      <c r="S47" s="106">
        <v>1.9521135386830866</v>
      </c>
      <c r="T47" s="30">
        <v>2.0172726429316201</v>
      </c>
      <c r="U47" s="30">
        <v>1.8030051831598037</v>
      </c>
      <c r="V47" s="30">
        <v>1.4868357903878369</v>
      </c>
      <c r="W47" s="30">
        <v>1.5162713011907312</v>
      </c>
      <c r="X47" s="30">
        <v>1.746296912556409</v>
      </c>
      <c r="Y47" s="58">
        <v>1.854782049633686</v>
      </c>
      <c r="Z47" s="58">
        <v>2.0740547825038416</v>
      </c>
      <c r="AA47" s="303">
        <v>0.33901443816348148</v>
      </c>
      <c r="AB47" s="303">
        <v>0.36490671764055577</v>
      </c>
      <c r="AC47" s="98">
        <v>0.36897904329677855</v>
      </c>
      <c r="AD47" s="297">
        <v>0.40043697573894632</v>
      </c>
      <c r="AE47" s="279">
        <v>0.34637704965648164</v>
      </c>
      <c r="AF47" s="279">
        <v>0.32858513950407631</v>
      </c>
    </row>
    <row r="48" spans="3:32" ht="39" customHeight="1" thickBot="1">
      <c r="C48" s="57">
        <v>37</v>
      </c>
      <c r="D48" s="46" t="s">
        <v>652</v>
      </c>
      <c r="E48" s="58" t="s">
        <v>5</v>
      </c>
      <c r="F48" s="58" t="s">
        <v>5</v>
      </c>
      <c r="G48" s="58" t="s">
        <v>5</v>
      </c>
      <c r="H48" s="58" t="s">
        <v>5</v>
      </c>
      <c r="I48" s="58" t="s">
        <v>5</v>
      </c>
      <c r="J48" s="299" t="s">
        <v>5</v>
      </c>
      <c r="K48" s="299" t="s">
        <v>5</v>
      </c>
      <c r="L48" s="58" t="s">
        <v>5</v>
      </c>
      <c r="M48" s="60" t="s">
        <v>5</v>
      </c>
      <c r="N48" s="60" t="s">
        <v>5</v>
      </c>
      <c r="O48" s="60" t="s">
        <v>5</v>
      </c>
      <c r="P48" s="60" t="s">
        <v>5</v>
      </c>
      <c r="Q48" s="60" t="s">
        <v>5</v>
      </c>
      <c r="R48" s="60" t="s">
        <v>5</v>
      </c>
      <c r="S48" s="60" t="s">
        <v>5</v>
      </c>
      <c r="T48" s="60" t="s">
        <v>5</v>
      </c>
      <c r="U48" s="60" t="s">
        <v>5</v>
      </c>
      <c r="V48" s="60" t="s">
        <v>5</v>
      </c>
      <c r="W48" s="60" t="s">
        <v>5</v>
      </c>
      <c r="X48" s="60" t="s">
        <v>5</v>
      </c>
      <c r="Y48" s="60" t="s">
        <v>5</v>
      </c>
      <c r="Z48" s="60" t="s">
        <v>5</v>
      </c>
      <c r="AA48" s="60" t="s">
        <v>5</v>
      </c>
      <c r="AB48" s="60" t="s">
        <v>5</v>
      </c>
      <c r="AC48" s="60">
        <v>0.25099892782442002</v>
      </c>
      <c r="AD48" s="297">
        <v>0.17167861318978891</v>
      </c>
      <c r="AE48" s="297">
        <v>0.4066377318738717</v>
      </c>
      <c r="AF48" s="279">
        <v>0.31760758947430895</v>
      </c>
    </row>
    <row r="49" spans="3:32" ht="39" customHeight="1" thickBot="1">
      <c r="C49" s="57">
        <v>38</v>
      </c>
      <c r="D49" s="46" t="s">
        <v>545</v>
      </c>
      <c r="E49" s="58" t="s">
        <v>5</v>
      </c>
      <c r="F49" s="58" t="s">
        <v>5</v>
      </c>
      <c r="G49" s="58" t="s">
        <v>5</v>
      </c>
      <c r="H49" s="58" t="s">
        <v>5</v>
      </c>
      <c r="I49" s="58" t="s">
        <v>5</v>
      </c>
      <c r="J49" s="62" t="s">
        <v>5</v>
      </c>
      <c r="K49" s="62" t="s">
        <v>5</v>
      </c>
      <c r="L49" s="58" t="s">
        <v>5</v>
      </c>
      <c r="M49" s="60" t="s">
        <v>5</v>
      </c>
      <c r="N49" s="60" t="s">
        <v>5</v>
      </c>
      <c r="O49" s="60" t="s">
        <v>5</v>
      </c>
      <c r="P49" s="60" t="s">
        <v>5</v>
      </c>
      <c r="Q49" s="27">
        <v>4.969843399784506</v>
      </c>
      <c r="R49" s="61">
        <v>4.2178373853781066</v>
      </c>
      <c r="S49" s="61">
        <v>3.9186648372788579</v>
      </c>
      <c r="T49" s="27">
        <v>3.7059166007129498</v>
      </c>
      <c r="U49" s="27">
        <v>2.8095908157868532</v>
      </c>
      <c r="V49" s="27">
        <v>1.4781398604670495</v>
      </c>
      <c r="W49" s="27">
        <v>1.2762649457960007</v>
      </c>
      <c r="X49" s="27">
        <v>1.6284845315153871</v>
      </c>
      <c r="Y49" s="60">
        <v>1.4681307334489628</v>
      </c>
      <c r="Z49" s="60">
        <v>1.078536055232199</v>
      </c>
      <c r="AA49" s="235">
        <v>0.60169400823014896</v>
      </c>
      <c r="AB49" s="235">
        <v>0.4989082528743225</v>
      </c>
      <c r="AC49" s="279">
        <v>0.39506148130543012</v>
      </c>
      <c r="AD49" s="297">
        <v>0.3577687760922581</v>
      </c>
      <c r="AE49" s="279">
        <v>0.24601167389591413</v>
      </c>
      <c r="AF49" s="279">
        <v>0.31631531266591534</v>
      </c>
    </row>
    <row r="50" spans="3:32" ht="39" customHeight="1" thickBot="1">
      <c r="C50" s="57">
        <v>39</v>
      </c>
      <c r="D50" s="46" t="s">
        <v>88</v>
      </c>
      <c r="E50" s="58">
        <v>1.71</v>
      </c>
      <c r="F50" s="58">
        <v>1.94</v>
      </c>
      <c r="G50" s="58">
        <v>1.95</v>
      </c>
      <c r="H50" s="58">
        <v>2.0299999999999998</v>
      </c>
      <c r="I50" s="58">
        <v>2.0649625023449207</v>
      </c>
      <c r="J50" s="62">
        <v>2.4262781363968373</v>
      </c>
      <c r="K50" s="62">
        <v>2.2751749510014916</v>
      </c>
      <c r="L50" s="58">
        <v>2.1918527522560787</v>
      </c>
      <c r="M50" s="27">
        <v>2.0976020742624319</v>
      </c>
      <c r="N50" s="27">
        <v>2.2863294169597861</v>
      </c>
      <c r="O50" s="27">
        <v>2.2481537308539656</v>
      </c>
      <c r="P50" s="27">
        <v>2.293165529123022</v>
      </c>
      <c r="Q50" s="27">
        <v>2.2613419970968049</v>
      </c>
      <c r="R50" s="61">
        <v>2.518541341628421</v>
      </c>
      <c r="S50" s="61">
        <v>2.3914209574111389</v>
      </c>
      <c r="T50" s="27">
        <v>2.2822387686831469</v>
      </c>
      <c r="U50" s="27">
        <v>2.2177224497423871</v>
      </c>
      <c r="V50" s="27">
        <v>2.3968101966118991</v>
      </c>
      <c r="W50" s="27">
        <v>2.3479428173814423</v>
      </c>
      <c r="X50" s="27">
        <v>2.2088170961357561</v>
      </c>
      <c r="Y50" s="60">
        <v>2.2196081053695842</v>
      </c>
      <c r="Z50" s="60">
        <v>2.6063907433643316</v>
      </c>
      <c r="AA50" s="235">
        <v>0.36190826865344944</v>
      </c>
      <c r="AB50" s="235">
        <v>0.34163571167266088</v>
      </c>
      <c r="AC50" s="279">
        <v>0.3224830587571616</v>
      </c>
      <c r="AD50" s="297">
        <v>0.36479958183697159</v>
      </c>
      <c r="AE50" s="279">
        <v>0.32560965695519845</v>
      </c>
      <c r="AF50" s="279">
        <v>0.31309274915198365</v>
      </c>
    </row>
    <row r="51" spans="3:32" ht="39" customHeight="1" thickBot="1">
      <c r="C51" s="57">
        <v>40</v>
      </c>
      <c r="D51" s="46" t="s">
        <v>134</v>
      </c>
      <c r="E51" s="58">
        <v>1.28</v>
      </c>
      <c r="F51" s="58">
        <v>1.5</v>
      </c>
      <c r="G51" s="58">
        <v>1.45</v>
      </c>
      <c r="H51" s="58">
        <v>1.34</v>
      </c>
      <c r="I51" s="58">
        <v>1.3046978071669117</v>
      </c>
      <c r="J51" s="62">
        <v>1.3490303090493752</v>
      </c>
      <c r="K51" s="62">
        <v>1.2685022879766632</v>
      </c>
      <c r="L51" s="58">
        <v>1.2938724330306548</v>
      </c>
      <c r="M51" s="27">
        <v>1.5955947938817263</v>
      </c>
      <c r="N51" s="27">
        <v>1.6751575641713843</v>
      </c>
      <c r="O51" s="27">
        <v>1.7601657810030191</v>
      </c>
      <c r="P51" s="27">
        <v>1.8633271354044907</v>
      </c>
      <c r="Q51" s="27">
        <v>1.8649941722546748</v>
      </c>
      <c r="R51" s="61">
        <v>2.3980221166632876</v>
      </c>
      <c r="S51" s="61">
        <v>2.7547703995610839</v>
      </c>
      <c r="T51" s="27">
        <v>3.0442212532239035</v>
      </c>
      <c r="U51" s="27">
        <v>2.3930291412529558</v>
      </c>
      <c r="V51" s="27">
        <v>3.2078474818117595</v>
      </c>
      <c r="W51" s="27">
        <v>3.71683601514111</v>
      </c>
      <c r="X51" s="27">
        <v>3.5958434302372067</v>
      </c>
      <c r="Y51" s="60">
        <v>3.8135365971151369</v>
      </c>
      <c r="Z51" s="60">
        <v>3.5368371667582439</v>
      </c>
      <c r="AA51" s="235">
        <v>0.34828085517583918</v>
      </c>
      <c r="AB51" s="235">
        <v>0.39780986468832935</v>
      </c>
      <c r="AC51" s="279">
        <v>0.29182033646099459</v>
      </c>
      <c r="AD51" s="297">
        <v>0.25180496707784655</v>
      </c>
      <c r="AE51" s="279">
        <v>0.2507980718228674</v>
      </c>
      <c r="AF51" s="279">
        <v>0.30714405071582596</v>
      </c>
    </row>
    <row r="52" spans="3:32" ht="39" customHeight="1" thickBot="1">
      <c r="C52" s="57">
        <v>41</v>
      </c>
      <c r="D52" s="46" t="s">
        <v>159</v>
      </c>
      <c r="E52" s="58">
        <v>2.2400000000000002</v>
      </c>
      <c r="F52" s="58">
        <v>2.48</v>
      </c>
      <c r="G52" s="58">
        <v>2.38</v>
      </c>
      <c r="H52" s="58">
        <v>2.4700000000000002</v>
      </c>
      <c r="I52" s="58">
        <v>3.4027050038180153</v>
      </c>
      <c r="J52" s="62">
        <v>3.6892601915668388</v>
      </c>
      <c r="K52" s="62">
        <v>3.6456997976558942</v>
      </c>
      <c r="L52" s="58">
        <v>2.8071539493103859</v>
      </c>
      <c r="M52" s="27">
        <v>2.6683324337932035</v>
      </c>
      <c r="N52" s="27">
        <v>3.7885993832029907</v>
      </c>
      <c r="O52" s="27">
        <v>4.2432386072479424</v>
      </c>
      <c r="P52" s="27">
        <v>3.9836691147562497</v>
      </c>
      <c r="Q52" s="27">
        <v>4.3076562751852654</v>
      </c>
      <c r="R52" s="61">
        <v>4.4704953154138831</v>
      </c>
      <c r="S52" s="61">
        <v>3.2845975256691697</v>
      </c>
      <c r="T52" s="27">
        <v>2.1640618474262374</v>
      </c>
      <c r="U52" s="27">
        <v>1.8501222381258635</v>
      </c>
      <c r="V52" s="27">
        <v>3.0409968291246305</v>
      </c>
      <c r="W52" s="27">
        <v>3.174484788658166</v>
      </c>
      <c r="X52" s="27">
        <v>3.0253985095198686</v>
      </c>
      <c r="Y52" s="60">
        <v>3.6666995002834555</v>
      </c>
      <c r="Z52" s="60">
        <v>3.0057531046696497</v>
      </c>
      <c r="AA52" s="235">
        <v>0.39632640908594585</v>
      </c>
      <c r="AB52" s="235">
        <v>0.28735072622576618</v>
      </c>
      <c r="AC52" s="279">
        <v>0.44934467413668949</v>
      </c>
      <c r="AD52" s="297">
        <v>0.39610991037486198</v>
      </c>
      <c r="AE52" s="279">
        <v>0.38498212571466339</v>
      </c>
      <c r="AF52" s="279">
        <v>0.29613678639018592</v>
      </c>
    </row>
    <row r="53" spans="3:32" ht="39" customHeight="1" thickBot="1">
      <c r="C53" s="57">
        <v>42</v>
      </c>
      <c r="D53" s="46" t="s">
        <v>156</v>
      </c>
      <c r="E53" s="58">
        <v>1.98</v>
      </c>
      <c r="F53" s="58">
        <v>2.2400000000000002</v>
      </c>
      <c r="G53" s="58">
        <v>1.91</v>
      </c>
      <c r="H53" s="58">
        <v>1.86</v>
      </c>
      <c r="I53" s="58">
        <v>1.953846327211511</v>
      </c>
      <c r="J53" s="62">
        <v>2.2540509755855713</v>
      </c>
      <c r="K53" s="62">
        <v>1.7638532041666035</v>
      </c>
      <c r="L53" s="58">
        <v>2.3222205517616845</v>
      </c>
      <c r="M53" s="27">
        <v>2.4201377763117744</v>
      </c>
      <c r="N53" s="27">
        <v>2.2710942604156608</v>
      </c>
      <c r="O53" s="27">
        <v>1.9603524394991207</v>
      </c>
      <c r="P53" s="27">
        <v>1.5990914219113843</v>
      </c>
      <c r="Q53" s="27">
        <v>1.9264975029080691</v>
      </c>
      <c r="R53" s="61">
        <v>1.846679632438627</v>
      </c>
      <c r="S53" s="61">
        <v>1.3802483931459093</v>
      </c>
      <c r="T53" s="27">
        <v>1.8205986860391434</v>
      </c>
      <c r="U53" s="27">
        <v>1.7433701736220748</v>
      </c>
      <c r="V53" s="27">
        <v>1.8708536719338864</v>
      </c>
      <c r="W53" s="27">
        <v>1.6779268586107905</v>
      </c>
      <c r="X53" s="27">
        <v>3.356367545279586</v>
      </c>
      <c r="Y53" s="60">
        <v>3.9769724396627391</v>
      </c>
      <c r="Z53" s="60">
        <v>4.625805961729367</v>
      </c>
      <c r="AA53" s="235">
        <v>0.4576958292217177</v>
      </c>
      <c r="AB53" s="235">
        <v>0.55844185218919362</v>
      </c>
      <c r="AC53" s="279">
        <v>0.46239791186236107</v>
      </c>
      <c r="AD53" s="297">
        <v>0.50111221104156611</v>
      </c>
      <c r="AE53" s="279">
        <v>0.30299401773385565</v>
      </c>
      <c r="AF53" s="279">
        <v>0.29547214500849228</v>
      </c>
    </row>
    <row r="54" spans="3:32" ht="39" customHeight="1" thickBot="1">
      <c r="C54" s="57">
        <v>43</v>
      </c>
      <c r="D54" s="46" t="s">
        <v>80</v>
      </c>
      <c r="E54" s="58">
        <v>1.85</v>
      </c>
      <c r="F54" s="58">
        <v>1.1599999999999999</v>
      </c>
      <c r="G54" s="58">
        <v>1.75</v>
      </c>
      <c r="H54" s="58">
        <v>1.54</v>
      </c>
      <c r="I54" s="58">
        <v>1.8055932420365963</v>
      </c>
      <c r="J54" s="62">
        <v>2.3349495665511095</v>
      </c>
      <c r="K54" s="62">
        <v>2.4407661155612419</v>
      </c>
      <c r="L54" s="58">
        <v>2.3359407103196643</v>
      </c>
      <c r="M54" s="27">
        <v>2.3644451383971177</v>
      </c>
      <c r="N54" s="27">
        <v>2.62278158707299</v>
      </c>
      <c r="O54" s="27">
        <v>2.4820379111975415</v>
      </c>
      <c r="P54" s="27">
        <v>1.9026039109438984</v>
      </c>
      <c r="Q54" s="27">
        <v>2.0031518165474385</v>
      </c>
      <c r="R54" s="61">
        <v>2.1630594020050777</v>
      </c>
      <c r="S54" s="61">
        <v>2.0848298110975882</v>
      </c>
      <c r="T54" s="27">
        <v>1.9760561766006677</v>
      </c>
      <c r="U54" s="27">
        <v>1.9571987670744335</v>
      </c>
      <c r="V54" s="27">
        <v>2.3255170591393126</v>
      </c>
      <c r="W54" s="27">
        <v>2.267045712970869</v>
      </c>
      <c r="X54" s="27">
        <v>2.3250211076268954</v>
      </c>
      <c r="Y54" s="60">
        <v>2.2555811015849598</v>
      </c>
      <c r="Z54" s="60">
        <v>2.6604932014207043</v>
      </c>
      <c r="AA54" s="235">
        <v>0.28311611346425475</v>
      </c>
      <c r="AB54" s="235">
        <v>0.27774708865237591</v>
      </c>
      <c r="AC54" s="279">
        <v>0.27657987779665338</v>
      </c>
      <c r="AD54" s="297">
        <v>0.33370638179364309</v>
      </c>
      <c r="AE54" s="279">
        <v>0.29780480287813632</v>
      </c>
      <c r="AF54" s="279">
        <v>0.27046951082255027</v>
      </c>
    </row>
    <row r="55" spans="3:32" ht="39" customHeight="1" thickBot="1">
      <c r="C55" s="57">
        <v>44</v>
      </c>
      <c r="D55" s="46" t="s">
        <v>92</v>
      </c>
      <c r="E55" s="58">
        <v>1.74</v>
      </c>
      <c r="F55" s="58">
        <v>1.76</v>
      </c>
      <c r="G55" s="58">
        <v>1.62</v>
      </c>
      <c r="H55" s="58">
        <v>1.75</v>
      </c>
      <c r="I55" s="58">
        <v>1.7352818341655589</v>
      </c>
      <c r="J55" s="62">
        <v>2.1962079934923464</v>
      </c>
      <c r="K55" s="62">
        <v>1.9998600990712574</v>
      </c>
      <c r="L55" s="58">
        <v>1.8245227377706981</v>
      </c>
      <c r="M55" s="27">
        <v>1.7503439902630269</v>
      </c>
      <c r="N55" s="27">
        <v>2.3264413020720189</v>
      </c>
      <c r="O55" s="27">
        <v>1.6520417560137211</v>
      </c>
      <c r="P55" s="27">
        <v>1.7648290202418628</v>
      </c>
      <c r="Q55" s="27">
        <v>1.4381133901306045</v>
      </c>
      <c r="R55" s="61">
        <v>1.7083231656984721</v>
      </c>
      <c r="S55" s="61">
        <v>1.8951596325755489</v>
      </c>
      <c r="T55" s="27">
        <v>2.0076448818581438</v>
      </c>
      <c r="U55" s="27">
        <v>1.161669394059734</v>
      </c>
      <c r="V55" s="27">
        <v>1.731784004513808</v>
      </c>
      <c r="W55" s="27">
        <v>1.2764731787953094</v>
      </c>
      <c r="X55" s="27">
        <v>1.6818957423266365</v>
      </c>
      <c r="Y55" s="60">
        <v>1.4129308422695273</v>
      </c>
      <c r="Z55" s="60">
        <v>1.445140163306377</v>
      </c>
      <c r="AA55" s="235">
        <v>0.16095714169762132</v>
      </c>
      <c r="AB55" s="235">
        <v>0.19122828880194148</v>
      </c>
      <c r="AC55" s="279">
        <v>0.18495293407877314</v>
      </c>
      <c r="AD55" s="297">
        <v>0.17951557584775096</v>
      </c>
      <c r="AE55" s="279">
        <v>0.24189565635594251</v>
      </c>
      <c r="AF55" s="279">
        <v>0.26517416958169698</v>
      </c>
    </row>
    <row r="56" spans="3:32" ht="39" customHeight="1" thickBot="1">
      <c r="C56" s="57">
        <v>45</v>
      </c>
      <c r="D56" s="46" t="s">
        <v>89</v>
      </c>
      <c r="E56" s="58">
        <v>5.79</v>
      </c>
      <c r="F56" s="58">
        <v>5.07</v>
      </c>
      <c r="G56" s="58">
        <v>5.31</v>
      </c>
      <c r="H56" s="58">
        <v>5.9</v>
      </c>
      <c r="I56" s="58">
        <v>5.2858928140797223</v>
      </c>
      <c r="J56" s="30">
        <v>5.6978863238079223</v>
      </c>
      <c r="K56" s="30">
        <v>6.7239597278603078</v>
      </c>
      <c r="L56" s="58">
        <v>7.4072295210525274</v>
      </c>
      <c r="M56" s="30">
        <v>7.5799578905111789</v>
      </c>
      <c r="N56" s="30">
        <v>7.3075362198083269</v>
      </c>
      <c r="O56" s="30">
        <v>7.0994200423724019</v>
      </c>
      <c r="P56" s="30">
        <v>5.4641140954192498</v>
      </c>
      <c r="Q56" s="30">
        <v>5.8933361305958041</v>
      </c>
      <c r="R56" s="106">
        <v>5.907599866656569</v>
      </c>
      <c r="S56" s="106">
        <v>5.7043701860659519</v>
      </c>
      <c r="T56" s="30">
        <v>6.7066199876559711</v>
      </c>
      <c r="U56" s="30">
        <v>6.7204260383662815</v>
      </c>
      <c r="V56" s="30">
        <v>5.1567246050997584</v>
      </c>
      <c r="W56" s="30">
        <v>10.026094831324508</v>
      </c>
      <c r="X56" s="30">
        <v>2.2880508061740312</v>
      </c>
      <c r="Y56" s="58">
        <v>2.0995552053760855</v>
      </c>
      <c r="Z56" s="58">
        <v>2.0233849950527434</v>
      </c>
      <c r="AA56" s="303">
        <v>0.28700268421359415</v>
      </c>
      <c r="AB56" s="303">
        <v>0.28113859452020934</v>
      </c>
      <c r="AC56" s="279">
        <v>0.29121450316966607</v>
      </c>
      <c r="AD56" s="297">
        <v>0.24942603976837111</v>
      </c>
      <c r="AE56" s="279">
        <v>0.24376537848489793</v>
      </c>
      <c r="AF56" s="279">
        <v>0.26199576545034814</v>
      </c>
    </row>
    <row r="57" spans="3:32" ht="39" customHeight="1" thickBot="1">
      <c r="C57" s="57">
        <v>46</v>
      </c>
      <c r="D57" s="46" t="s">
        <v>158</v>
      </c>
      <c r="E57" s="58">
        <v>2.09</v>
      </c>
      <c r="F57" s="58">
        <v>1.83</v>
      </c>
      <c r="G57" s="58">
        <v>1.81</v>
      </c>
      <c r="H57" s="58">
        <v>1.82</v>
      </c>
      <c r="I57" s="58">
        <v>1.8908489895782308</v>
      </c>
      <c r="J57" s="62">
        <v>2.2004645228831579</v>
      </c>
      <c r="K57" s="62">
        <v>2.1553413016079483</v>
      </c>
      <c r="L57" s="58">
        <v>2.2032872632114868</v>
      </c>
      <c r="M57" s="27">
        <v>2.1386043528514027</v>
      </c>
      <c r="N57" s="27">
        <v>2.1296906958488493</v>
      </c>
      <c r="O57" s="27">
        <v>2.0879960802629052</v>
      </c>
      <c r="P57" s="27">
        <v>1.8086003060601761</v>
      </c>
      <c r="Q57" s="27">
        <v>2.0922605909419061</v>
      </c>
      <c r="R57" s="27">
        <v>1.9647975832207292</v>
      </c>
      <c r="S57" s="27">
        <v>1.5532704958855412</v>
      </c>
      <c r="T57" s="27">
        <v>1.7082364870142233</v>
      </c>
      <c r="U57" s="27">
        <v>1.7154312719474483</v>
      </c>
      <c r="V57" s="63">
        <v>1.8560823330165481</v>
      </c>
      <c r="W57" s="63">
        <v>2.0200983177699317</v>
      </c>
      <c r="X57" s="63">
        <v>2.0675060979291278</v>
      </c>
      <c r="Y57" s="197">
        <v>2.2295757506710241</v>
      </c>
      <c r="Z57" s="60">
        <v>2.4360059768738598</v>
      </c>
      <c r="AA57" s="235">
        <v>0.27642450578810118</v>
      </c>
      <c r="AB57" s="235">
        <v>0.26950151634268088</v>
      </c>
      <c r="AC57" s="279">
        <v>0.25370528521978469</v>
      </c>
      <c r="AD57" s="297">
        <v>0.29368260612020924</v>
      </c>
      <c r="AE57" s="279">
        <v>0.26333278997114196</v>
      </c>
      <c r="AF57" s="279">
        <v>0.26007940238721461</v>
      </c>
    </row>
    <row r="58" spans="3:32" ht="39" customHeight="1" thickBot="1">
      <c r="C58" s="57">
        <v>47</v>
      </c>
      <c r="D58" s="46" t="s">
        <v>120</v>
      </c>
      <c r="E58" s="58">
        <v>1.82</v>
      </c>
      <c r="F58" s="58">
        <v>1.92</v>
      </c>
      <c r="G58" s="58">
        <v>1.87</v>
      </c>
      <c r="H58" s="58">
        <v>1.86</v>
      </c>
      <c r="I58" s="58">
        <v>1.8575568510018918</v>
      </c>
      <c r="J58" s="62">
        <v>1.8524261501384824</v>
      </c>
      <c r="K58" s="62">
        <v>1.7750667066625336</v>
      </c>
      <c r="L58" s="58">
        <v>1.83928845565503</v>
      </c>
      <c r="M58" s="27">
        <v>1.7210731042217577</v>
      </c>
      <c r="N58" s="27">
        <v>1.8173967079085949</v>
      </c>
      <c r="O58" s="27">
        <v>1.7044151856678578</v>
      </c>
      <c r="P58" s="27">
        <v>1.832045007957122</v>
      </c>
      <c r="Q58" s="27">
        <v>1.7810045921058979</v>
      </c>
      <c r="R58" s="61">
        <v>1.8192972224484845</v>
      </c>
      <c r="S58" s="61">
        <v>1.5747060036131464</v>
      </c>
      <c r="T58" s="27">
        <v>1.5226058828293565</v>
      </c>
      <c r="U58" s="27">
        <v>1.6399956792594101</v>
      </c>
      <c r="V58" s="27">
        <v>1.0989608438524434</v>
      </c>
      <c r="W58" s="27">
        <v>1.3269179021272131</v>
      </c>
      <c r="X58" s="27">
        <v>1.2827959602897925</v>
      </c>
      <c r="Y58" s="60">
        <v>2.1434136764810532</v>
      </c>
      <c r="Z58" s="60">
        <v>2.3279786708080441</v>
      </c>
      <c r="AA58" s="235">
        <v>0.18606657769149987</v>
      </c>
      <c r="AB58" s="235">
        <v>0.21168982490849747</v>
      </c>
      <c r="AC58" s="279">
        <v>0.17846795821516478</v>
      </c>
      <c r="AD58" s="297">
        <v>0.19758022270275169</v>
      </c>
      <c r="AE58" s="279">
        <v>0.23279454168660421</v>
      </c>
      <c r="AF58" s="279">
        <v>0.25302095772348265</v>
      </c>
    </row>
    <row r="59" spans="3:32" ht="39" customHeight="1" thickBot="1">
      <c r="C59" s="57">
        <v>48</v>
      </c>
      <c r="D59" s="46" t="s">
        <v>83</v>
      </c>
      <c r="E59" s="58">
        <v>1.98</v>
      </c>
      <c r="F59" s="58">
        <v>1.7</v>
      </c>
      <c r="G59" s="58">
        <v>2.0699999999999998</v>
      </c>
      <c r="H59" s="58">
        <v>2.08</v>
      </c>
      <c r="I59" s="58">
        <v>1.7740058251411976</v>
      </c>
      <c r="J59" s="62">
        <v>1.8056974033645177</v>
      </c>
      <c r="K59" s="62">
        <v>1.7851415112192188</v>
      </c>
      <c r="L59" s="58">
        <v>1.925825634687808</v>
      </c>
      <c r="M59" s="27">
        <v>1.8558353489370898</v>
      </c>
      <c r="N59" s="27">
        <v>2.0349012198546164</v>
      </c>
      <c r="O59" s="27">
        <v>1.7232341873943968</v>
      </c>
      <c r="P59" s="27">
        <v>2.0118650362242851</v>
      </c>
      <c r="Q59" s="27">
        <v>1.9840435456617991</v>
      </c>
      <c r="R59" s="61">
        <v>1.9363450006545069</v>
      </c>
      <c r="S59" s="61">
        <v>2.0806144081686453</v>
      </c>
      <c r="T59" s="27">
        <v>2.5485183762845303</v>
      </c>
      <c r="U59" s="27">
        <v>2.6486317373159505</v>
      </c>
      <c r="V59" s="27">
        <v>2.0041954363050269</v>
      </c>
      <c r="W59" s="27">
        <v>1.9688583015442964</v>
      </c>
      <c r="X59" s="27">
        <v>1.704253896776406</v>
      </c>
      <c r="Y59" s="60">
        <v>1.6380506727348072</v>
      </c>
      <c r="Z59" s="60">
        <v>1.6209510125363924</v>
      </c>
      <c r="AA59" s="235">
        <v>0.26097911685498942</v>
      </c>
      <c r="AB59" s="235">
        <v>0.25304485843306185</v>
      </c>
      <c r="AC59" s="279">
        <v>0.26627379597539202</v>
      </c>
      <c r="AD59" s="297">
        <v>0.23107021853333451</v>
      </c>
      <c r="AE59" s="279">
        <v>0.24337771389646956</v>
      </c>
      <c r="AF59" s="279">
        <v>0.24983732496123809</v>
      </c>
    </row>
    <row r="60" spans="3:32" ht="39" customHeight="1" thickBot="1">
      <c r="C60" s="57">
        <v>49</v>
      </c>
      <c r="D60" s="46" t="s">
        <v>138</v>
      </c>
      <c r="E60" s="58">
        <v>2.3199999999999998</v>
      </c>
      <c r="F60" s="58">
        <v>3.37</v>
      </c>
      <c r="G60" s="58">
        <v>3.05</v>
      </c>
      <c r="H60" s="58">
        <v>2.9</v>
      </c>
      <c r="I60" s="58">
        <v>2.570136163481394</v>
      </c>
      <c r="J60" s="62">
        <v>2.4826376111391255</v>
      </c>
      <c r="K60" s="62">
        <v>2.287066862576947</v>
      </c>
      <c r="L60" s="58">
        <v>2.0867328705638486</v>
      </c>
      <c r="M60" s="27">
        <v>1.5330875176349199</v>
      </c>
      <c r="N60" s="27">
        <v>1.5771680385274458</v>
      </c>
      <c r="O60" s="27">
        <v>1.6668479440973509</v>
      </c>
      <c r="P60" s="27">
        <v>1.6090150722432566</v>
      </c>
      <c r="Q60" s="27">
        <v>2.2930463959035565</v>
      </c>
      <c r="R60" s="61">
        <v>1.5971860089265335</v>
      </c>
      <c r="S60" s="61">
        <v>1.7482153912894665</v>
      </c>
      <c r="T60" s="27">
        <v>1.3749449770031712</v>
      </c>
      <c r="U60" s="27">
        <v>1.8604733075739388</v>
      </c>
      <c r="V60" s="27">
        <v>1.6380219632523305</v>
      </c>
      <c r="W60" s="27">
        <v>1.4794905415846173</v>
      </c>
      <c r="X60" s="27">
        <v>2.1327691713924772</v>
      </c>
      <c r="Y60" s="60">
        <v>1.902450862058827</v>
      </c>
      <c r="Z60" s="60">
        <v>2.3842278334111033</v>
      </c>
      <c r="AA60" s="235">
        <v>0.34341091796544537</v>
      </c>
      <c r="AB60" s="235">
        <v>0.19863557831389977</v>
      </c>
      <c r="AC60" s="279">
        <v>0.15510720837873798</v>
      </c>
      <c r="AD60" s="297">
        <v>0.15684733060304965</v>
      </c>
      <c r="AE60" s="279">
        <v>0.13986601708427984</v>
      </c>
      <c r="AF60" s="279">
        <v>0.24753642258416828</v>
      </c>
    </row>
    <row r="61" spans="3:32" ht="39" customHeight="1" thickBot="1">
      <c r="C61" s="57">
        <v>50</v>
      </c>
      <c r="D61" s="46" t="s">
        <v>90</v>
      </c>
      <c r="E61" s="58">
        <v>1.35</v>
      </c>
      <c r="F61" s="58">
        <v>1.34</v>
      </c>
      <c r="G61" s="58">
        <v>2.3199999999999998</v>
      </c>
      <c r="H61" s="58">
        <v>2.37</v>
      </c>
      <c r="I61" s="58">
        <v>2.6377951285042496</v>
      </c>
      <c r="J61" s="62">
        <v>2.7276882235959676</v>
      </c>
      <c r="K61" s="62">
        <v>3.2189033092206119</v>
      </c>
      <c r="L61" s="58">
        <v>2.714787047282301</v>
      </c>
      <c r="M61" s="27">
        <v>2.5945351082156249</v>
      </c>
      <c r="N61" s="27">
        <v>3.1585434013702045</v>
      </c>
      <c r="O61" s="27">
        <v>3.5937275036431369</v>
      </c>
      <c r="P61" s="27">
        <v>2.9394954101167836</v>
      </c>
      <c r="Q61" s="27">
        <v>3.1595941482073533</v>
      </c>
      <c r="R61" s="61">
        <v>3.0351209661381979</v>
      </c>
      <c r="S61" s="61">
        <v>2.4991101767263393</v>
      </c>
      <c r="T61" s="27">
        <v>2.1336701928084527</v>
      </c>
      <c r="U61" s="27">
        <v>1.8477676105821825</v>
      </c>
      <c r="V61" s="27">
        <v>2.1708728012810181</v>
      </c>
      <c r="W61" s="27">
        <v>2.393562100311299</v>
      </c>
      <c r="X61" s="27">
        <v>1.9013970291206383</v>
      </c>
      <c r="Y61" s="60">
        <v>1.5401169431552395</v>
      </c>
      <c r="Z61" s="60">
        <v>1.8461171926218873</v>
      </c>
      <c r="AA61" s="235">
        <v>0.13567511956725764</v>
      </c>
      <c r="AB61" s="261">
        <v>0.24739868119775782</v>
      </c>
      <c r="AC61" s="279">
        <v>0.25094683258223527</v>
      </c>
      <c r="AD61" s="297">
        <v>0.28873058067587254</v>
      </c>
      <c r="AE61" s="279">
        <v>0.20337349569238442</v>
      </c>
      <c r="AF61" s="279">
        <v>0.22146942314661128</v>
      </c>
    </row>
    <row r="62" spans="3:32" ht="39" customHeight="1" thickBot="1">
      <c r="C62" s="57">
        <v>51</v>
      </c>
      <c r="D62" s="46" t="s">
        <v>646</v>
      </c>
      <c r="E62" s="58" t="s">
        <v>5</v>
      </c>
      <c r="F62" s="58" t="s">
        <v>5</v>
      </c>
      <c r="G62" s="58" t="s">
        <v>5</v>
      </c>
      <c r="H62" s="58" t="s">
        <v>5</v>
      </c>
      <c r="I62" s="58" t="s">
        <v>5</v>
      </c>
      <c r="J62" s="299" t="s">
        <v>5</v>
      </c>
      <c r="K62" s="299" t="s">
        <v>5</v>
      </c>
      <c r="L62" s="58" t="s">
        <v>5</v>
      </c>
      <c r="M62" s="256" t="s">
        <v>5</v>
      </c>
      <c r="N62" s="256" t="s">
        <v>5</v>
      </c>
      <c r="O62" s="256" t="s">
        <v>5</v>
      </c>
      <c r="P62" s="256" t="s">
        <v>5</v>
      </c>
      <c r="Q62" s="256" t="s">
        <v>5</v>
      </c>
      <c r="R62" s="256" t="s">
        <v>5</v>
      </c>
      <c r="S62" s="256" t="s">
        <v>5</v>
      </c>
      <c r="T62" s="256" t="s">
        <v>5</v>
      </c>
      <c r="U62" s="256" t="s">
        <v>5</v>
      </c>
      <c r="V62" s="256" t="s">
        <v>5</v>
      </c>
      <c r="W62" s="256" t="s">
        <v>5</v>
      </c>
      <c r="X62" s="256" t="s">
        <v>5</v>
      </c>
      <c r="Y62" s="256" t="s">
        <v>5</v>
      </c>
      <c r="Z62" s="256" t="s">
        <v>5</v>
      </c>
      <c r="AA62" s="256" t="s">
        <v>5</v>
      </c>
      <c r="AB62" s="60" t="s">
        <v>5</v>
      </c>
      <c r="AC62" s="60" t="s">
        <v>5</v>
      </c>
      <c r="AD62" s="297">
        <v>0.45301487958088726</v>
      </c>
      <c r="AE62" s="279">
        <v>0.34391625518947383</v>
      </c>
      <c r="AF62" s="279">
        <v>0.21093621280355029</v>
      </c>
    </row>
    <row r="63" spans="3:32" ht="39" customHeight="1" thickBot="1">
      <c r="C63" s="57">
        <v>52</v>
      </c>
      <c r="D63" s="46" t="s">
        <v>115</v>
      </c>
      <c r="E63" s="58" t="s">
        <v>5</v>
      </c>
      <c r="F63" s="58" t="s">
        <v>5</v>
      </c>
      <c r="G63" s="58" t="s">
        <v>5</v>
      </c>
      <c r="H63" s="58">
        <v>4.91</v>
      </c>
      <c r="I63" s="58">
        <v>2.5667642811171056</v>
      </c>
      <c r="J63" s="62">
        <v>2.958029389656665</v>
      </c>
      <c r="K63" s="62">
        <v>3.2451195702574731</v>
      </c>
      <c r="L63" s="58">
        <v>2.8483761745634784</v>
      </c>
      <c r="M63" s="27">
        <v>2.8511605836993628</v>
      </c>
      <c r="N63" s="27">
        <v>2.338626385531668</v>
      </c>
      <c r="O63" s="27">
        <v>2.4211465075678089</v>
      </c>
      <c r="P63" s="27">
        <v>1.3182319977658257</v>
      </c>
      <c r="Q63" s="27">
        <v>2.2237377429249521</v>
      </c>
      <c r="R63" s="61">
        <v>1.327620148822759</v>
      </c>
      <c r="S63" s="61">
        <v>1.4374188361454783</v>
      </c>
      <c r="T63" s="27">
        <v>2.1496577079413353</v>
      </c>
      <c r="U63" s="27">
        <v>1.6586482106001998</v>
      </c>
      <c r="V63" s="27">
        <v>1.7520993287931428</v>
      </c>
      <c r="W63" s="27">
        <v>1.5677105567960805</v>
      </c>
      <c r="X63" s="27">
        <v>1.3637610221951348</v>
      </c>
      <c r="Y63" s="60">
        <v>2.1244981621853571</v>
      </c>
      <c r="Z63" s="60">
        <v>2.1506568288111478</v>
      </c>
      <c r="AA63" s="235">
        <v>0.23918301036890369</v>
      </c>
      <c r="AB63" s="235">
        <v>0.22883432754911986</v>
      </c>
      <c r="AC63" s="279">
        <v>0.23627448629532144</v>
      </c>
      <c r="AD63" s="297">
        <v>0.18173328525585827</v>
      </c>
      <c r="AE63" s="279">
        <v>0.16181527176925078</v>
      </c>
      <c r="AF63" s="279">
        <v>0.20353967931205139</v>
      </c>
    </row>
    <row r="64" spans="3:32" ht="39" customHeight="1" thickBot="1">
      <c r="C64" s="57">
        <v>53</v>
      </c>
      <c r="D64" s="46" t="s">
        <v>238</v>
      </c>
      <c r="E64" s="58" t="s">
        <v>5</v>
      </c>
      <c r="F64" s="58" t="s">
        <v>5</v>
      </c>
      <c r="G64" s="58">
        <v>1.8</v>
      </c>
      <c r="H64" s="58">
        <v>1.82</v>
      </c>
      <c r="I64" s="58">
        <v>1.7015807614685592</v>
      </c>
      <c r="J64" s="62">
        <v>1.797367956489998</v>
      </c>
      <c r="K64" s="62">
        <v>1.9646219609762519</v>
      </c>
      <c r="L64" s="58">
        <v>3.0184898563212874</v>
      </c>
      <c r="M64" s="27">
        <v>2.0283284092711114</v>
      </c>
      <c r="N64" s="30">
        <v>1.7176647034921932</v>
      </c>
      <c r="O64" s="30">
        <v>2.0126581102690069</v>
      </c>
      <c r="P64" s="30">
        <v>2.021548845767926</v>
      </c>
      <c r="Q64" s="27">
        <v>1.8570281737354828</v>
      </c>
      <c r="R64" s="27">
        <v>2.3344531963125372</v>
      </c>
      <c r="S64" s="27">
        <v>1.9504868018851909</v>
      </c>
      <c r="T64" s="27">
        <v>1.0205384581850645</v>
      </c>
      <c r="U64" s="27">
        <v>1.4962454574991715</v>
      </c>
      <c r="V64" s="63">
        <v>1.9879724034301063</v>
      </c>
      <c r="W64" s="63">
        <v>1.6441227622890131</v>
      </c>
      <c r="X64" s="63">
        <v>1.5175843829318028</v>
      </c>
      <c r="Y64" s="197">
        <v>1.0300434380161676</v>
      </c>
      <c r="Z64" s="60">
        <v>2.0912169745063993</v>
      </c>
      <c r="AA64" s="235">
        <v>0.23071121725225513</v>
      </c>
      <c r="AB64" s="235">
        <v>0.1536956345728355</v>
      </c>
      <c r="AC64" s="279">
        <v>9.0406099915152513E-2</v>
      </c>
      <c r="AD64" s="297">
        <v>0.25626205817231823</v>
      </c>
      <c r="AE64" s="279">
        <v>0.20959640404719437</v>
      </c>
      <c r="AF64" s="279">
        <v>0.19690145200194209</v>
      </c>
    </row>
    <row r="65" spans="3:32" ht="39" customHeight="1" thickBot="1">
      <c r="C65" s="57">
        <v>54</v>
      </c>
      <c r="D65" s="46" t="s">
        <v>99</v>
      </c>
      <c r="E65" s="58" t="s">
        <v>5</v>
      </c>
      <c r="F65" s="58" t="s">
        <v>5</v>
      </c>
      <c r="G65" s="58" t="s">
        <v>5</v>
      </c>
      <c r="H65" s="58" t="s">
        <v>5</v>
      </c>
      <c r="I65" s="58" t="s">
        <v>5</v>
      </c>
      <c r="J65" s="62" t="s">
        <v>5</v>
      </c>
      <c r="K65" s="62" t="s">
        <v>5</v>
      </c>
      <c r="L65" s="58" t="s">
        <v>5</v>
      </c>
      <c r="M65" s="58" t="s">
        <v>5</v>
      </c>
      <c r="N65" s="58" t="s">
        <v>5</v>
      </c>
      <c r="O65" s="58" t="s">
        <v>5</v>
      </c>
      <c r="P65" s="58" t="s">
        <v>5</v>
      </c>
      <c r="Q65" s="58" t="s">
        <v>5</v>
      </c>
      <c r="R65" s="58" t="s">
        <v>5</v>
      </c>
      <c r="S65" s="58" t="s">
        <v>5</v>
      </c>
      <c r="T65" s="30">
        <v>5.6154392135958515</v>
      </c>
      <c r="U65" s="30">
        <v>3.6490895195960635</v>
      </c>
      <c r="V65" s="301">
        <v>7.1312834064192101</v>
      </c>
      <c r="W65" s="301">
        <v>5.0598106975545898</v>
      </c>
      <c r="X65" s="301">
        <v>4.8858715108581556</v>
      </c>
      <c r="Y65" s="302">
        <v>3.9746391803378027</v>
      </c>
      <c r="Z65" s="58">
        <v>1.6056187034089744</v>
      </c>
      <c r="AA65" s="303">
        <v>0.12154715231009079</v>
      </c>
      <c r="AB65" s="303">
        <v>0.13690709721874028</v>
      </c>
      <c r="AC65" s="279">
        <v>0.11797143082889612</v>
      </c>
      <c r="AD65" s="297">
        <v>0.19458607504404749</v>
      </c>
      <c r="AE65" s="279">
        <v>0.19151807819388428</v>
      </c>
      <c r="AF65" s="279">
        <v>0.18852292310515431</v>
      </c>
    </row>
    <row r="66" spans="3:32" ht="39" customHeight="1" thickBot="1">
      <c r="C66" s="57">
        <v>55</v>
      </c>
      <c r="D66" s="46" t="s">
        <v>114</v>
      </c>
      <c r="E66" s="58">
        <v>2.14</v>
      </c>
      <c r="F66" s="58">
        <v>2.37</v>
      </c>
      <c r="G66" s="58">
        <v>2.21</v>
      </c>
      <c r="H66" s="58">
        <v>2.11</v>
      </c>
      <c r="I66" s="58">
        <v>2.3740638294953689</v>
      </c>
      <c r="J66" s="62">
        <v>2.719545512828351</v>
      </c>
      <c r="K66" s="62">
        <v>2.3620759478754541</v>
      </c>
      <c r="L66" s="58">
        <v>2.0775546949081689</v>
      </c>
      <c r="M66" s="27">
        <v>2.1063037490955674</v>
      </c>
      <c r="N66" s="27">
        <v>1.8327924396731974</v>
      </c>
      <c r="O66" s="27">
        <v>2.0746376568639562</v>
      </c>
      <c r="P66" s="27">
        <v>1.3064684280651815</v>
      </c>
      <c r="Q66" s="27">
        <v>1.6220887563692294</v>
      </c>
      <c r="R66" s="61">
        <v>1.6716456596371734</v>
      </c>
      <c r="S66" s="61">
        <v>2.3059397756568902</v>
      </c>
      <c r="T66" s="27">
        <v>1.5439533697372594</v>
      </c>
      <c r="U66" s="27">
        <v>1.6887042709772255</v>
      </c>
      <c r="V66" s="27">
        <v>1.4329039034581732</v>
      </c>
      <c r="W66" s="27">
        <v>1.4531548412155446</v>
      </c>
      <c r="X66" s="27">
        <v>1.5124747447617666</v>
      </c>
      <c r="Y66" s="60">
        <v>1.8031201079596249</v>
      </c>
      <c r="Z66" s="60">
        <v>1.8169008002785831</v>
      </c>
      <c r="AA66" s="235">
        <v>0.27108916426149021</v>
      </c>
      <c r="AB66" s="235">
        <v>0.17410358952731358</v>
      </c>
      <c r="AC66" s="279">
        <v>0.37864632080750654</v>
      </c>
      <c r="AD66" s="297">
        <v>0.25833934380237489</v>
      </c>
      <c r="AE66" s="279">
        <v>0.25428359001334605</v>
      </c>
      <c r="AF66" s="279">
        <v>0.18601065150422791</v>
      </c>
    </row>
    <row r="67" spans="3:32" ht="39" customHeight="1" thickBot="1">
      <c r="C67" s="57">
        <v>56</v>
      </c>
      <c r="D67" s="46" t="s">
        <v>173</v>
      </c>
      <c r="E67" s="58" t="s">
        <v>5</v>
      </c>
      <c r="F67" s="58" t="s">
        <v>5</v>
      </c>
      <c r="G67" s="58" t="s">
        <v>5</v>
      </c>
      <c r="H67" s="58" t="s">
        <v>5</v>
      </c>
      <c r="I67" s="58" t="s">
        <v>5</v>
      </c>
      <c r="J67" s="299" t="s">
        <v>5</v>
      </c>
      <c r="K67" s="299" t="s">
        <v>5</v>
      </c>
      <c r="L67" s="58" t="s">
        <v>5</v>
      </c>
      <c r="M67" s="60" t="s">
        <v>5</v>
      </c>
      <c r="N67" s="60" t="s">
        <v>5</v>
      </c>
      <c r="O67" s="60" t="s">
        <v>5</v>
      </c>
      <c r="P67" s="60" t="s">
        <v>5</v>
      </c>
      <c r="Q67" s="60" t="s">
        <v>5</v>
      </c>
      <c r="R67" s="60" t="s">
        <v>5</v>
      </c>
      <c r="S67" s="60" t="s">
        <v>5</v>
      </c>
      <c r="T67" s="60" t="s">
        <v>5</v>
      </c>
      <c r="U67" s="60" t="s">
        <v>5</v>
      </c>
      <c r="V67" s="60" t="s">
        <v>5</v>
      </c>
      <c r="W67" s="60" t="s">
        <v>5</v>
      </c>
      <c r="X67" s="60" t="s">
        <v>5</v>
      </c>
      <c r="Y67" s="60" t="s">
        <v>5</v>
      </c>
      <c r="Z67" s="60" t="s">
        <v>5</v>
      </c>
      <c r="AA67" s="60" t="s">
        <v>5</v>
      </c>
      <c r="AB67" s="60" t="s">
        <v>5</v>
      </c>
      <c r="AC67" s="60" t="s">
        <v>5</v>
      </c>
      <c r="AD67" s="297">
        <v>0.20044532754612707</v>
      </c>
      <c r="AE67" s="279">
        <v>0.19975431313523995</v>
      </c>
      <c r="AF67" s="279">
        <v>0.18509044225072957</v>
      </c>
    </row>
    <row r="68" spans="3:32" ht="39" customHeight="1" thickBot="1">
      <c r="C68" s="57">
        <v>57</v>
      </c>
      <c r="D68" s="46" t="s">
        <v>596</v>
      </c>
      <c r="E68" s="58">
        <v>1.67</v>
      </c>
      <c r="F68" s="58">
        <v>1.74</v>
      </c>
      <c r="G68" s="58">
        <v>1.86</v>
      </c>
      <c r="H68" s="58">
        <v>1.73</v>
      </c>
      <c r="I68" s="58">
        <v>2.4169066210020667</v>
      </c>
      <c r="J68" s="62">
        <v>2.7129476900439276</v>
      </c>
      <c r="K68" s="62">
        <v>2.3747569245337115</v>
      </c>
      <c r="L68" s="58">
        <v>2.5006573603928159</v>
      </c>
      <c r="M68" s="250">
        <v>2.0205394779543679</v>
      </c>
      <c r="N68" s="250">
        <v>2.3370020464896819</v>
      </c>
      <c r="O68" s="250">
        <v>1.7124693351463105</v>
      </c>
      <c r="P68" s="250">
        <v>2.0096312504562106</v>
      </c>
      <c r="Q68" s="250">
        <v>1.5455626204933908</v>
      </c>
      <c r="R68" s="251">
        <v>1.7725895569123458</v>
      </c>
      <c r="S68" s="251">
        <v>1.7327736880653484</v>
      </c>
      <c r="T68" s="250">
        <v>1.5894967525934001</v>
      </c>
      <c r="U68" s="250">
        <v>1.3787864387821416</v>
      </c>
      <c r="V68" s="343">
        <v>1.6869268045842405</v>
      </c>
      <c r="W68" s="343">
        <v>1.4586751593746279</v>
      </c>
      <c r="X68" s="343">
        <v>1.3726498022467535</v>
      </c>
      <c r="Y68" s="344">
        <v>1.2607627118467404</v>
      </c>
      <c r="Z68" s="256">
        <v>1.5075605580049847</v>
      </c>
      <c r="AA68" s="261">
        <v>0.27306645371897198</v>
      </c>
      <c r="AB68" s="261">
        <v>0.25732475827051449</v>
      </c>
      <c r="AC68" s="280">
        <v>0.23613893567567265</v>
      </c>
      <c r="AD68" s="297">
        <v>0.18136880521641197</v>
      </c>
      <c r="AE68" s="279">
        <v>0.18481114610258054</v>
      </c>
      <c r="AF68" s="279">
        <v>0.17897562874130657</v>
      </c>
    </row>
    <row r="69" spans="3:32" ht="39" customHeight="1" thickBot="1">
      <c r="C69" s="57">
        <v>58</v>
      </c>
      <c r="D69" s="46" t="s">
        <v>716</v>
      </c>
      <c r="E69" s="58">
        <v>1.43</v>
      </c>
      <c r="F69" s="58">
        <v>1.26</v>
      </c>
      <c r="G69" s="58">
        <v>1.26</v>
      </c>
      <c r="H69" s="58">
        <v>1.24</v>
      </c>
      <c r="I69" s="58">
        <v>1.1383756327636989</v>
      </c>
      <c r="J69" s="62">
        <v>1.2034266573983738</v>
      </c>
      <c r="K69" s="62">
        <v>1.1976474635735297</v>
      </c>
      <c r="L69" s="58">
        <v>1.2100597112912372</v>
      </c>
      <c r="M69" s="250">
        <v>1.2064929625356309</v>
      </c>
      <c r="N69" s="250">
        <v>1.1614856007778884</v>
      </c>
      <c r="O69" s="250">
        <v>1.6686673021799858</v>
      </c>
      <c r="P69" s="250">
        <v>1.5778972246930778</v>
      </c>
      <c r="Q69" s="250">
        <v>1.5412224788898869</v>
      </c>
      <c r="R69" s="251">
        <v>1.4012185100570447</v>
      </c>
      <c r="S69" s="251">
        <v>1.4908080232434089</v>
      </c>
      <c r="T69" s="250">
        <v>1.4930876283721082</v>
      </c>
      <c r="U69" s="250">
        <v>1.5067788830689466</v>
      </c>
      <c r="V69" s="250">
        <v>1.4995297754579346</v>
      </c>
      <c r="W69" s="250">
        <v>1.2682746520414232</v>
      </c>
      <c r="X69" s="250">
        <v>1.1472395197638714</v>
      </c>
      <c r="Y69" s="256">
        <v>1.2515591090951281</v>
      </c>
      <c r="Z69" s="256">
        <v>1.2494779821664903</v>
      </c>
      <c r="AA69" s="261">
        <v>0.40517412041396811</v>
      </c>
      <c r="AB69" s="261">
        <v>0.41465623343634322</v>
      </c>
      <c r="AC69" s="280">
        <v>0.31397008302365143</v>
      </c>
      <c r="AD69" s="297">
        <v>0.13662932864203065</v>
      </c>
      <c r="AE69" s="279">
        <v>0.13531137553131642</v>
      </c>
      <c r="AF69" s="279">
        <v>0.15921785726895177</v>
      </c>
    </row>
    <row r="70" spans="3:32" ht="39" customHeight="1" thickBot="1">
      <c r="C70" s="57">
        <v>59</v>
      </c>
      <c r="D70" s="46" t="s">
        <v>132</v>
      </c>
      <c r="E70" s="58">
        <v>1.78</v>
      </c>
      <c r="F70" s="58">
        <v>1.64</v>
      </c>
      <c r="G70" s="58">
        <v>1.76</v>
      </c>
      <c r="H70" s="58">
        <v>1.9</v>
      </c>
      <c r="I70" s="58">
        <v>1.7165642101886933</v>
      </c>
      <c r="J70" s="62">
        <v>1.9093327255659862</v>
      </c>
      <c r="K70" s="62">
        <v>1.7419461124231781</v>
      </c>
      <c r="L70" s="58">
        <v>1.3511853793021018</v>
      </c>
      <c r="M70" s="27">
        <v>1.8404264559417542</v>
      </c>
      <c r="N70" s="27">
        <v>2.2312164034088187</v>
      </c>
      <c r="O70" s="27">
        <v>1.9254940999306658</v>
      </c>
      <c r="P70" s="27">
        <v>1.7174119435924675</v>
      </c>
      <c r="Q70" s="27">
        <v>1.8846942329721883</v>
      </c>
      <c r="R70" s="61">
        <v>1.9615965961501243</v>
      </c>
      <c r="S70" s="61">
        <v>2.0596633839807241</v>
      </c>
      <c r="T70" s="27">
        <v>1.6465970067841007</v>
      </c>
      <c r="U70" s="27">
        <v>1.4038424759530455</v>
      </c>
      <c r="V70" s="27">
        <v>2.0356539413573449</v>
      </c>
      <c r="W70" s="27">
        <v>1.6950171676987651</v>
      </c>
      <c r="X70" s="27">
        <v>1.9503036852494755</v>
      </c>
      <c r="Y70" s="60">
        <v>1.6159712891912945</v>
      </c>
      <c r="Z70" s="60">
        <v>1.4607595135395968</v>
      </c>
      <c r="AA70" s="235">
        <v>0.19789343968318987</v>
      </c>
      <c r="AB70" s="235">
        <v>0.19979630014291222</v>
      </c>
      <c r="AC70" s="279">
        <v>0.18443597683456053</v>
      </c>
      <c r="AD70" s="279">
        <v>0.19220338895816577</v>
      </c>
      <c r="AE70" s="279">
        <v>0.17209630320991057</v>
      </c>
      <c r="AF70" s="279">
        <v>0.15737352568400612</v>
      </c>
    </row>
    <row r="71" spans="3:32" ht="39" customHeight="1" thickBot="1">
      <c r="C71" s="57">
        <v>60</v>
      </c>
      <c r="D71" s="46" t="s">
        <v>235</v>
      </c>
      <c r="E71" s="58" t="s">
        <v>5</v>
      </c>
      <c r="F71" s="58" t="s">
        <v>5</v>
      </c>
      <c r="G71" s="58" t="s">
        <v>5</v>
      </c>
      <c r="H71" s="58" t="s">
        <v>5</v>
      </c>
      <c r="I71" s="58" t="s">
        <v>5</v>
      </c>
      <c r="J71" s="62" t="s">
        <v>5</v>
      </c>
      <c r="K71" s="62" t="s">
        <v>5</v>
      </c>
      <c r="L71" s="58" t="s">
        <v>5</v>
      </c>
      <c r="M71" s="64" t="s">
        <v>5</v>
      </c>
      <c r="N71" s="64" t="s">
        <v>5</v>
      </c>
      <c r="O71" s="64" t="s">
        <v>5</v>
      </c>
      <c r="P71" s="64" t="s">
        <v>5</v>
      </c>
      <c r="Q71" s="64" t="s">
        <v>5</v>
      </c>
      <c r="R71" s="64" t="s">
        <v>5</v>
      </c>
      <c r="S71" s="64">
        <v>3.9963709602652489</v>
      </c>
      <c r="T71" s="27">
        <v>3.0765989453911069</v>
      </c>
      <c r="U71" s="27">
        <v>2.5631122448665393</v>
      </c>
      <c r="V71" s="63">
        <v>5.4161180267105449</v>
      </c>
      <c r="W71" s="63">
        <v>3.4132114553823834</v>
      </c>
      <c r="X71" s="63">
        <v>3.2982309322403331</v>
      </c>
      <c r="Y71" s="197">
        <v>2.4957208237118671</v>
      </c>
      <c r="Z71" s="60">
        <v>3.0471625895520331</v>
      </c>
      <c r="AA71" s="235">
        <v>0.14209600880608825</v>
      </c>
      <c r="AB71" s="235">
        <v>0.15037564154365396</v>
      </c>
      <c r="AC71" s="279">
        <v>0.15945555494803879</v>
      </c>
      <c r="AD71" s="279">
        <v>0.12956228497486211</v>
      </c>
      <c r="AE71" s="279">
        <v>0.14925897013879283</v>
      </c>
      <c r="AF71" s="279">
        <v>0.15503128816974923</v>
      </c>
    </row>
    <row r="72" spans="3:32" ht="39" customHeight="1" thickBot="1">
      <c r="C72" s="57">
        <v>61</v>
      </c>
      <c r="D72" s="46" t="s">
        <v>116</v>
      </c>
      <c r="E72" s="58">
        <v>2.17</v>
      </c>
      <c r="F72" s="58">
        <v>2.2200000000000002</v>
      </c>
      <c r="G72" s="58">
        <v>2.13</v>
      </c>
      <c r="H72" s="58">
        <v>1.97</v>
      </c>
      <c r="I72" s="58">
        <v>2.046144581155446</v>
      </c>
      <c r="J72" s="62">
        <v>1.4924926638467966</v>
      </c>
      <c r="K72" s="62">
        <v>1.331196774883433</v>
      </c>
      <c r="L72" s="58">
        <v>1.3516866449529965</v>
      </c>
      <c r="M72" s="27">
        <v>1.4864081574806833</v>
      </c>
      <c r="N72" s="27">
        <v>1.6104664463780429</v>
      </c>
      <c r="O72" s="27">
        <v>1.5375134403484312</v>
      </c>
      <c r="P72" s="27">
        <v>1.4446746068373397</v>
      </c>
      <c r="Q72" s="27">
        <v>1.3965294170171854</v>
      </c>
      <c r="R72" s="61">
        <v>1.6777743706356401</v>
      </c>
      <c r="S72" s="61">
        <v>1.5041106960302677</v>
      </c>
      <c r="T72" s="27">
        <v>1.5697308143834208</v>
      </c>
      <c r="U72" s="27">
        <v>1.3486504047638501</v>
      </c>
      <c r="V72" s="27">
        <v>1.3006271432044567</v>
      </c>
      <c r="W72" s="27">
        <v>1.2286371811040291</v>
      </c>
      <c r="X72" s="27">
        <v>1.1552918017809959</v>
      </c>
      <c r="Y72" s="60">
        <v>1.1738315503672232</v>
      </c>
      <c r="Z72" s="60">
        <v>1.3119253304005272</v>
      </c>
      <c r="AA72" s="235">
        <v>0.20980010000072857</v>
      </c>
      <c r="AB72" s="235">
        <v>0.20568702718105761</v>
      </c>
      <c r="AC72" s="279">
        <v>0.18032079946580012</v>
      </c>
      <c r="AD72" s="279">
        <v>0.1633455133700088</v>
      </c>
      <c r="AE72" s="279">
        <v>0.16246792622215189</v>
      </c>
      <c r="AF72" s="279">
        <v>0.14927489585049933</v>
      </c>
    </row>
    <row r="73" spans="3:32" ht="39" customHeight="1" thickBot="1">
      <c r="C73" s="57">
        <v>62</v>
      </c>
      <c r="D73" s="46" t="s">
        <v>97</v>
      </c>
      <c r="E73" s="58">
        <v>1.81</v>
      </c>
      <c r="F73" s="58">
        <v>2.0099999999999998</v>
      </c>
      <c r="G73" s="58">
        <v>1.77</v>
      </c>
      <c r="H73" s="58">
        <v>2.06</v>
      </c>
      <c r="I73" s="58">
        <v>1.8970311018280839</v>
      </c>
      <c r="J73" s="30">
        <v>2.0696929093330363</v>
      </c>
      <c r="K73" s="30">
        <v>1.9997196537820396</v>
      </c>
      <c r="L73" s="58">
        <v>2.0700104439044837</v>
      </c>
      <c r="M73" s="30">
        <v>1.8409104872480881</v>
      </c>
      <c r="N73" s="30">
        <v>1.873735607010089</v>
      </c>
      <c r="O73" s="30">
        <v>2.1171869092296558</v>
      </c>
      <c r="P73" s="30">
        <v>1.8083041373106388</v>
      </c>
      <c r="Q73" s="30">
        <v>1.8020796328889606</v>
      </c>
      <c r="R73" s="106">
        <v>1.9960269165341662</v>
      </c>
      <c r="S73" s="106">
        <v>1.6990185798292468</v>
      </c>
      <c r="T73" s="30">
        <v>1.7337101022788974</v>
      </c>
      <c r="U73" s="30">
        <v>1.5448789268474759</v>
      </c>
      <c r="V73" s="30">
        <v>1.8287484568806791</v>
      </c>
      <c r="W73" s="30">
        <v>1.7885179935683897</v>
      </c>
      <c r="X73" s="30">
        <v>1.8342644337570455</v>
      </c>
      <c r="Y73" s="58">
        <v>1.4493945490526454</v>
      </c>
      <c r="Z73" s="58">
        <v>1.4740332024765155</v>
      </c>
      <c r="AA73" s="303">
        <v>0.18004347054653191</v>
      </c>
      <c r="AB73" s="303">
        <v>0.16258916401872017</v>
      </c>
      <c r="AC73" s="98">
        <v>0.15166512111947958</v>
      </c>
      <c r="AD73" s="279">
        <v>0.16126688242353487</v>
      </c>
      <c r="AE73" s="279">
        <v>0.15006935860021037</v>
      </c>
      <c r="AF73" s="279">
        <v>0.1470972159639245</v>
      </c>
    </row>
    <row r="74" spans="3:32" ht="39" customHeight="1" thickBot="1">
      <c r="C74" s="57">
        <v>63</v>
      </c>
      <c r="D74" s="46" t="s">
        <v>157</v>
      </c>
      <c r="E74" s="58">
        <v>1.78</v>
      </c>
      <c r="F74" s="58">
        <v>1.76</v>
      </c>
      <c r="G74" s="58">
        <v>1.7</v>
      </c>
      <c r="H74" s="58">
        <v>1.68</v>
      </c>
      <c r="I74" s="58">
        <v>1.6096899670705025</v>
      </c>
      <c r="J74" s="62">
        <v>1.530917408280934</v>
      </c>
      <c r="K74" s="62">
        <v>1.3707757322225489</v>
      </c>
      <c r="L74" s="58">
        <v>1.3123139019359276</v>
      </c>
      <c r="M74" s="27">
        <v>1.2604015064274312</v>
      </c>
      <c r="N74" s="27">
        <v>1.2146011501171976</v>
      </c>
      <c r="O74" s="27">
        <v>1.1539432306088024</v>
      </c>
      <c r="P74" s="27">
        <v>1.0925519028150514</v>
      </c>
      <c r="Q74" s="27">
        <v>1.0534993976131164</v>
      </c>
      <c r="R74" s="61">
        <v>0.99122465474077304</v>
      </c>
      <c r="S74" s="61">
        <v>1.0567951349738256</v>
      </c>
      <c r="T74" s="27">
        <v>1.6379513090841136</v>
      </c>
      <c r="U74" s="27">
        <v>1.5609061684896266</v>
      </c>
      <c r="V74" s="27">
        <v>1.741077725567975</v>
      </c>
      <c r="W74" s="27">
        <v>1.6729143214588718</v>
      </c>
      <c r="X74" s="27">
        <v>2.0466638946245426</v>
      </c>
      <c r="Y74" s="60">
        <v>1.3780169736507517</v>
      </c>
      <c r="Z74" s="60">
        <v>1.5157067103578155</v>
      </c>
      <c r="AA74" s="235">
        <v>0.15091418025189807</v>
      </c>
      <c r="AB74" s="235">
        <v>0.13955241204108232</v>
      </c>
      <c r="AC74" s="279">
        <v>0.13544723545012544</v>
      </c>
      <c r="AD74" s="279">
        <v>0.16279981634841043</v>
      </c>
      <c r="AE74" s="279">
        <v>0.15506985832549453</v>
      </c>
      <c r="AF74" s="279">
        <v>0.14614297365239795</v>
      </c>
    </row>
    <row r="75" spans="3:32" ht="39" customHeight="1" thickBot="1">
      <c r="C75" s="57">
        <v>64</v>
      </c>
      <c r="D75" s="46" t="s">
        <v>135</v>
      </c>
      <c r="E75" s="256">
        <v>2.72</v>
      </c>
      <c r="F75" s="256">
        <v>2.79</v>
      </c>
      <c r="G75" s="256">
        <v>2.13</v>
      </c>
      <c r="H75" s="256">
        <v>2.0099999999999998</v>
      </c>
      <c r="I75" s="256">
        <v>1.930552153178108</v>
      </c>
      <c r="J75" s="250">
        <v>1.9534540007089918</v>
      </c>
      <c r="K75" s="250">
        <v>2.1208374592299681</v>
      </c>
      <c r="L75" s="256">
        <v>1.9157181253695568</v>
      </c>
      <c r="M75" s="250">
        <v>1.8897509322320758</v>
      </c>
      <c r="N75" s="250">
        <v>1.9201063863937555</v>
      </c>
      <c r="O75" s="250">
        <v>2.2433957893093708</v>
      </c>
      <c r="P75" s="250">
        <v>1.9738519074065357</v>
      </c>
      <c r="Q75" s="250">
        <v>1.8330513677875344</v>
      </c>
      <c r="R75" s="251">
        <v>2.5300591744493737</v>
      </c>
      <c r="S75" s="251">
        <v>2.3425786035963378</v>
      </c>
      <c r="T75" s="250">
        <v>1.9675066226622782</v>
      </c>
      <c r="U75" s="250">
        <v>2.019450173716792</v>
      </c>
      <c r="V75" s="250">
        <v>1.9603278060692622</v>
      </c>
      <c r="W75" s="250">
        <v>1.9916984445669517</v>
      </c>
      <c r="X75" s="250">
        <v>2.6948483283435323</v>
      </c>
      <c r="Y75" s="256">
        <v>2.2282950036440501</v>
      </c>
      <c r="Z75" s="256">
        <v>2.3646113663268222</v>
      </c>
      <c r="AA75" s="261">
        <v>0.15766191237456489</v>
      </c>
      <c r="AB75" s="261">
        <v>0.15043615954794595</v>
      </c>
      <c r="AC75" s="280">
        <v>0.14939761098384463</v>
      </c>
      <c r="AD75" s="297">
        <v>0.27626200249965677</v>
      </c>
      <c r="AE75" s="279">
        <v>0.27027119212396822</v>
      </c>
      <c r="AF75" s="279">
        <v>0.14108787981723284</v>
      </c>
    </row>
    <row r="76" spans="3:32" ht="39" customHeight="1" thickBot="1">
      <c r="C76" s="57">
        <v>65</v>
      </c>
      <c r="D76" s="46" t="s">
        <v>91</v>
      </c>
      <c r="E76" s="256">
        <v>1.69</v>
      </c>
      <c r="F76" s="256">
        <v>1.95</v>
      </c>
      <c r="G76" s="256">
        <v>2.12</v>
      </c>
      <c r="H76" s="256">
        <v>1.9</v>
      </c>
      <c r="I76" s="256">
        <v>2.0906717818015523</v>
      </c>
      <c r="J76" s="250">
        <v>2.0231731014908756</v>
      </c>
      <c r="K76" s="250">
        <v>1.9991734117327884</v>
      </c>
      <c r="L76" s="256">
        <v>1.9362389082796183</v>
      </c>
      <c r="M76" s="250">
        <v>1.5249435955739237</v>
      </c>
      <c r="N76" s="250">
        <v>1.492168353657946</v>
      </c>
      <c r="O76" s="250">
        <v>1.4226729856128388</v>
      </c>
      <c r="P76" s="250">
        <v>1.3744007755792294</v>
      </c>
      <c r="Q76" s="250">
        <v>1.3243440535702875</v>
      </c>
      <c r="R76" s="251">
        <v>1.2522971562150611</v>
      </c>
      <c r="S76" s="251">
        <v>1.262769005276134</v>
      </c>
      <c r="T76" s="250">
        <v>1.3307407055236187</v>
      </c>
      <c r="U76" s="250">
        <v>1.2436999681614895</v>
      </c>
      <c r="V76" s="250">
        <v>3.1154500618034646</v>
      </c>
      <c r="W76" s="250">
        <v>2.2880789306997511</v>
      </c>
      <c r="X76" s="250">
        <v>2.7049703954909319</v>
      </c>
      <c r="Y76" s="256">
        <v>1.8866769539947674</v>
      </c>
      <c r="Z76" s="256">
        <v>1.2702267157453575</v>
      </c>
      <c r="AA76" s="261">
        <v>0.13509638825658313</v>
      </c>
      <c r="AB76" s="261">
        <v>0.15334161386603617</v>
      </c>
      <c r="AC76" s="280">
        <v>0.1330732137738648</v>
      </c>
      <c r="AD76" s="297">
        <v>0.22613362450216462</v>
      </c>
      <c r="AE76" s="279">
        <v>0.15932111485902745</v>
      </c>
      <c r="AF76" s="279">
        <v>0.14034856766335532</v>
      </c>
    </row>
    <row r="77" spans="3:32" ht="39" customHeight="1" thickBot="1">
      <c r="C77" s="57">
        <v>66</v>
      </c>
      <c r="D77" s="46" t="s">
        <v>126</v>
      </c>
      <c r="E77" s="256">
        <v>1.72</v>
      </c>
      <c r="F77" s="256">
        <v>1.91</v>
      </c>
      <c r="G77" s="256">
        <v>1.87</v>
      </c>
      <c r="H77" s="256">
        <v>1.99</v>
      </c>
      <c r="I77" s="256">
        <v>1.6465003164369558</v>
      </c>
      <c r="J77" s="250">
        <v>1.7935919801300297</v>
      </c>
      <c r="K77" s="250">
        <v>1.7628142835490279</v>
      </c>
      <c r="L77" s="256">
        <v>1.8474219824083573</v>
      </c>
      <c r="M77" s="250">
        <v>1.7917210203662353</v>
      </c>
      <c r="N77" s="250">
        <v>1.754618966969524</v>
      </c>
      <c r="O77" s="250">
        <v>1.7052527894076501</v>
      </c>
      <c r="P77" s="250">
        <v>1.6452420652191795</v>
      </c>
      <c r="Q77" s="250">
        <v>1.5615028310311252</v>
      </c>
      <c r="R77" s="251">
        <v>1.8732944033859897</v>
      </c>
      <c r="S77" s="251">
        <v>1.6687405381735996</v>
      </c>
      <c r="T77" s="250">
        <v>1.7452347305506213</v>
      </c>
      <c r="U77" s="250">
        <v>1.6740824168680359</v>
      </c>
      <c r="V77" s="250">
        <v>1.9248456405912868</v>
      </c>
      <c r="W77" s="250">
        <v>1.5321337902391421</v>
      </c>
      <c r="X77" s="250">
        <v>1.5267061327606306</v>
      </c>
      <c r="Y77" s="256">
        <v>1.2869652761576842</v>
      </c>
      <c r="Z77" s="256">
        <v>1.4882582584910287</v>
      </c>
      <c r="AA77" s="261">
        <v>0.12532554808414434</v>
      </c>
      <c r="AB77" s="261">
        <v>0.12099591308423226</v>
      </c>
      <c r="AC77" s="280">
        <v>0.12117402331285904</v>
      </c>
      <c r="AD77" s="297">
        <v>0.12848244367606168</v>
      </c>
      <c r="AE77" s="279">
        <v>0.13951672447258534</v>
      </c>
      <c r="AF77" s="279">
        <v>0.1393848626558529</v>
      </c>
    </row>
    <row r="78" spans="3:32" ht="39" customHeight="1" thickBot="1">
      <c r="C78" s="57">
        <v>67</v>
      </c>
      <c r="D78" s="46" t="s">
        <v>123</v>
      </c>
      <c r="E78" s="58">
        <v>2.59</v>
      </c>
      <c r="F78" s="58">
        <v>2.02</v>
      </c>
      <c r="G78" s="58">
        <v>2.06</v>
      </c>
      <c r="H78" s="60">
        <v>2.0499999999999998</v>
      </c>
      <c r="I78" s="60">
        <v>2.428903413461903</v>
      </c>
      <c r="J78" s="27">
        <v>2.1226662720995861</v>
      </c>
      <c r="K78" s="27">
        <v>1.4851847624946508</v>
      </c>
      <c r="L78" s="60">
        <v>1.4382248067589836</v>
      </c>
      <c r="M78" s="27">
        <v>1.6574791698598796</v>
      </c>
      <c r="N78" s="27">
        <v>1.394456456582218</v>
      </c>
      <c r="O78" s="27">
        <v>1.3664806740715403</v>
      </c>
      <c r="P78" s="27">
        <v>1.4166199751262665</v>
      </c>
      <c r="Q78" s="27">
        <v>1.4887375878952425</v>
      </c>
      <c r="R78" s="61">
        <v>1.4529097634327759</v>
      </c>
      <c r="S78" s="61">
        <v>1.5088288993866306</v>
      </c>
      <c r="T78" s="27">
        <v>1.5216616972848955</v>
      </c>
      <c r="U78" s="27">
        <v>1.4915495514324206</v>
      </c>
      <c r="V78" s="63">
        <v>1.7117219843304188</v>
      </c>
      <c r="W78" s="63">
        <v>1.6817489284624632</v>
      </c>
      <c r="X78" s="63">
        <v>1.6953738993277605</v>
      </c>
      <c r="Y78" s="197">
        <v>1.6690809041550096</v>
      </c>
      <c r="Z78" s="60">
        <v>1.7620465398225325</v>
      </c>
      <c r="AA78" s="235">
        <v>0.12728970427255004</v>
      </c>
      <c r="AB78" s="235">
        <v>0.12602549654530276</v>
      </c>
      <c r="AC78" s="279">
        <v>0.12622917108839296</v>
      </c>
      <c r="AD78" s="297">
        <v>0.14326067223049391</v>
      </c>
      <c r="AE78" s="279">
        <v>0.13285396721846859</v>
      </c>
      <c r="AF78" s="279">
        <v>0.13336568692090073</v>
      </c>
    </row>
    <row r="79" spans="3:32" ht="39" customHeight="1" thickBot="1">
      <c r="C79" s="57">
        <v>68</v>
      </c>
      <c r="D79" s="46" t="s">
        <v>109</v>
      </c>
      <c r="E79" s="60">
        <v>1.66</v>
      </c>
      <c r="F79" s="60">
        <v>1.06</v>
      </c>
      <c r="G79" s="60">
        <v>1.42</v>
      </c>
      <c r="H79" s="60">
        <v>1.27</v>
      </c>
      <c r="I79" s="60">
        <v>1.2749487288716304</v>
      </c>
      <c r="J79" s="27">
        <v>1.715091250266112</v>
      </c>
      <c r="K79" s="27">
        <v>1.7614134989651882</v>
      </c>
      <c r="L79" s="60">
        <v>1.8258607609291067</v>
      </c>
      <c r="M79" s="27">
        <v>1.8567767997394202</v>
      </c>
      <c r="N79" s="27">
        <v>2.0034452362457333</v>
      </c>
      <c r="O79" s="27">
        <v>1.8013613038700995</v>
      </c>
      <c r="P79" s="27">
        <v>1.7326944903351202</v>
      </c>
      <c r="Q79" s="27">
        <v>1.5525996946870098</v>
      </c>
      <c r="R79" s="61">
        <v>1.4061820788828368</v>
      </c>
      <c r="S79" s="61">
        <v>1.3958397568467196</v>
      </c>
      <c r="T79" s="27">
        <v>1.3441037231010693</v>
      </c>
      <c r="U79" s="27">
        <v>1.2654006404216984</v>
      </c>
      <c r="V79" s="27">
        <v>1.3880121318497498</v>
      </c>
      <c r="W79" s="27">
        <v>1.2563601984655008</v>
      </c>
      <c r="X79" s="27">
        <v>1.2196376963677478</v>
      </c>
      <c r="Y79" s="60">
        <v>1.1760259616216293</v>
      </c>
      <c r="Z79" s="60">
        <v>1.2019826753371134</v>
      </c>
      <c r="AA79" s="235">
        <v>0.12681078595640741</v>
      </c>
      <c r="AB79" s="235">
        <v>0.12530078589232146</v>
      </c>
      <c r="AC79" s="279">
        <v>0.12188136051748444</v>
      </c>
      <c r="AD79" s="297">
        <v>0.12174970144016867</v>
      </c>
      <c r="AE79" s="279">
        <v>0.11283021189232209</v>
      </c>
      <c r="AF79" s="279">
        <v>0.13241730487527414</v>
      </c>
    </row>
    <row r="80" spans="3:32" ht="39" customHeight="1" thickBot="1">
      <c r="C80" s="57">
        <v>69</v>
      </c>
      <c r="D80" s="46" t="s">
        <v>582</v>
      </c>
      <c r="E80" s="58" t="s">
        <v>5</v>
      </c>
      <c r="F80" s="58" t="s">
        <v>5</v>
      </c>
      <c r="G80" s="58" t="s">
        <v>5</v>
      </c>
      <c r="H80" s="60" t="s">
        <v>5</v>
      </c>
      <c r="I80" s="60" t="s">
        <v>5</v>
      </c>
      <c r="J80" s="27" t="s">
        <v>5</v>
      </c>
      <c r="K80" s="27" t="s">
        <v>5</v>
      </c>
      <c r="L80" s="60" t="s">
        <v>5</v>
      </c>
      <c r="M80" s="60" t="s">
        <v>5</v>
      </c>
      <c r="N80" s="60" t="s">
        <v>5</v>
      </c>
      <c r="O80" s="60" t="s">
        <v>5</v>
      </c>
      <c r="P80" s="60" t="s">
        <v>5</v>
      </c>
      <c r="Q80" s="60" t="s">
        <v>5</v>
      </c>
      <c r="R80" s="60" t="s">
        <v>5</v>
      </c>
      <c r="S80" s="60" t="s">
        <v>5</v>
      </c>
      <c r="T80" s="60" t="s">
        <v>5</v>
      </c>
      <c r="U80" s="60" t="s">
        <v>5</v>
      </c>
      <c r="V80" s="60" t="s">
        <v>5</v>
      </c>
      <c r="W80" s="60" t="s">
        <v>5</v>
      </c>
      <c r="X80" s="60" t="s">
        <v>5</v>
      </c>
      <c r="Y80" s="60" t="s">
        <v>5</v>
      </c>
      <c r="Z80" s="60">
        <v>10.554802916201485</v>
      </c>
      <c r="AA80" s="235">
        <v>0.96671354251474573</v>
      </c>
      <c r="AB80" s="235">
        <v>0.1797771233747156</v>
      </c>
      <c r="AC80" s="279">
        <v>0.30053649535353094</v>
      </c>
      <c r="AD80" s="297">
        <v>0.15261250550329797</v>
      </c>
      <c r="AE80" s="279">
        <v>0.20631682051277886</v>
      </c>
      <c r="AF80" s="279">
        <v>0.12888108957152139</v>
      </c>
    </row>
    <row r="81" spans="3:32" ht="39" customHeight="1" thickBot="1">
      <c r="C81" s="57">
        <v>70</v>
      </c>
      <c r="D81" s="46" t="s">
        <v>117</v>
      </c>
      <c r="E81" s="58">
        <v>13.11</v>
      </c>
      <c r="F81" s="58">
        <v>12.68</v>
      </c>
      <c r="G81" s="58">
        <v>11.7</v>
      </c>
      <c r="H81" s="60">
        <v>10.82</v>
      </c>
      <c r="I81" s="60">
        <v>8.9167087865871153</v>
      </c>
      <c r="J81" s="27">
        <v>8.5495912064102839</v>
      </c>
      <c r="K81" s="27">
        <v>7.5685645404165962</v>
      </c>
      <c r="L81" s="60">
        <v>7.4223948431820546</v>
      </c>
      <c r="M81" s="27">
        <v>8.1492228660570074</v>
      </c>
      <c r="N81" s="27">
        <v>13.664824774413592</v>
      </c>
      <c r="O81" s="27">
        <v>8.1506831849701449</v>
      </c>
      <c r="P81" s="27">
        <v>7.5535854145875874</v>
      </c>
      <c r="Q81" s="27">
        <v>5.4692476427643166</v>
      </c>
      <c r="R81" s="61">
        <v>5.6324087797820814</v>
      </c>
      <c r="S81" s="61">
        <v>6.7937914087069116</v>
      </c>
      <c r="T81" s="27">
        <v>7.9233412400227392</v>
      </c>
      <c r="U81" s="27">
        <v>8.1104185421705761</v>
      </c>
      <c r="V81" s="27">
        <v>8.0764404933369445</v>
      </c>
      <c r="W81" s="27">
        <v>8.6818785704383945</v>
      </c>
      <c r="X81" s="27">
        <v>8.6546034674103556</v>
      </c>
      <c r="Y81" s="60">
        <v>8.531595365308668</v>
      </c>
      <c r="Z81" s="60">
        <v>7.4427355618111228</v>
      </c>
      <c r="AA81" s="235">
        <v>8.7495057986205022E-2</v>
      </c>
      <c r="AB81" s="235">
        <v>8.4685583327661476E-2</v>
      </c>
      <c r="AC81" s="279">
        <v>8.4575970080806653E-2</v>
      </c>
      <c r="AD81" s="297">
        <v>0.13121834633363014</v>
      </c>
      <c r="AE81" s="279">
        <v>7.4411651708267842E-2</v>
      </c>
      <c r="AF81" s="279">
        <v>0.12545028846580783</v>
      </c>
    </row>
    <row r="82" spans="3:32" ht="39" customHeight="1" thickBot="1">
      <c r="C82" s="57">
        <v>71</v>
      </c>
      <c r="D82" s="46" t="s">
        <v>623</v>
      </c>
      <c r="E82" s="58">
        <v>1.22</v>
      </c>
      <c r="F82" s="58">
        <v>1.34</v>
      </c>
      <c r="G82" s="58">
        <v>1.29</v>
      </c>
      <c r="H82" s="60">
        <v>1.28</v>
      </c>
      <c r="I82" s="60">
        <v>1.2581825301715166</v>
      </c>
      <c r="J82" s="62">
        <v>1.4444014545564825</v>
      </c>
      <c r="K82" s="62">
        <v>1.378504813833503</v>
      </c>
      <c r="L82" s="60">
        <v>1.3692033607449021</v>
      </c>
      <c r="M82" s="27">
        <v>1.2488220445347449</v>
      </c>
      <c r="N82" s="30">
        <v>2.3897964117533324</v>
      </c>
      <c r="O82" s="30">
        <v>2.4218088052876188</v>
      </c>
      <c r="P82" s="30">
        <v>2.4035998067512616</v>
      </c>
      <c r="Q82" s="27">
        <v>3.1112130336824002</v>
      </c>
      <c r="R82" s="61">
        <v>3.0944217615651475</v>
      </c>
      <c r="S82" s="61">
        <v>3.1176034969297226</v>
      </c>
      <c r="T82" s="27">
        <v>-7.2117931652107156E-2</v>
      </c>
      <c r="U82" s="27">
        <v>0.90979758225084228</v>
      </c>
      <c r="V82" s="27">
        <v>0.91383577159086549</v>
      </c>
      <c r="W82" s="27">
        <v>3.9323923252750168</v>
      </c>
      <c r="X82" s="27">
        <v>3.4646972570529804</v>
      </c>
      <c r="Y82" s="60">
        <v>0.9256811601340289</v>
      </c>
      <c r="Z82" s="60">
        <v>0.96</v>
      </c>
      <c r="AA82" s="235">
        <v>4.0360007974860199</v>
      </c>
      <c r="AB82" s="235">
        <v>0.51375599854162768</v>
      </c>
      <c r="AC82" s="279">
        <v>0.49761247149534171</v>
      </c>
      <c r="AD82" s="297">
        <v>0.48033570346194193</v>
      </c>
      <c r="AE82" s="279">
        <v>0.13700569637876436</v>
      </c>
      <c r="AF82" s="279">
        <v>0.12541686200488666</v>
      </c>
    </row>
    <row r="83" spans="3:32" ht="39" customHeight="1" thickBot="1">
      <c r="C83" s="57">
        <v>72</v>
      </c>
      <c r="D83" s="46" t="s">
        <v>133</v>
      </c>
      <c r="E83" s="58">
        <v>2.23</v>
      </c>
      <c r="F83" s="58">
        <v>2.4500000000000002</v>
      </c>
      <c r="G83" s="58">
        <v>2.19</v>
      </c>
      <c r="H83" s="59">
        <v>2.1</v>
      </c>
      <c r="I83" s="299">
        <v>2.289991276237779</v>
      </c>
      <c r="J83" s="62">
        <v>2.1485316770767033</v>
      </c>
      <c r="K83" s="62">
        <v>2.1763808772042661</v>
      </c>
      <c r="L83" s="60">
        <v>2.2276727369889047</v>
      </c>
      <c r="M83" s="27">
        <v>1.8268860610502502</v>
      </c>
      <c r="N83" s="27">
        <v>1.5863982272403556</v>
      </c>
      <c r="O83" s="27">
        <v>1.6268808562111519</v>
      </c>
      <c r="P83" s="27">
        <v>1.6217000477193406</v>
      </c>
      <c r="Q83" s="27">
        <v>1.6269925883284879</v>
      </c>
      <c r="R83" s="61">
        <v>1.5362672193809268</v>
      </c>
      <c r="S83" s="61">
        <v>1.5411897531326311</v>
      </c>
      <c r="T83" s="27">
        <v>1.5428582042806935</v>
      </c>
      <c r="U83" s="27">
        <v>1.5516926227201002</v>
      </c>
      <c r="V83" s="63">
        <v>1.7409595699357587</v>
      </c>
      <c r="W83" s="63">
        <v>2.3216026568971806</v>
      </c>
      <c r="X83" s="63">
        <v>1.7670145453325745</v>
      </c>
      <c r="Y83" s="197">
        <v>1.4886637127344553</v>
      </c>
      <c r="Z83" s="60">
        <v>1.3405111329727566</v>
      </c>
      <c r="AA83" s="235">
        <v>0.13488565837319233</v>
      </c>
      <c r="AB83" s="235">
        <v>0.10547297817713296</v>
      </c>
      <c r="AC83" s="279">
        <v>0.28833382871901714</v>
      </c>
      <c r="AD83" s="297">
        <v>0.30655349201096616</v>
      </c>
      <c r="AE83" s="279">
        <v>0.12523130176806013</v>
      </c>
      <c r="AF83" s="279">
        <v>0.12440423318234507</v>
      </c>
    </row>
    <row r="84" spans="3:32" ht="39" customHeight="1" thickBot="1">
      <c r="C84" s="57">
        <v>73</v>
      </c>
      <c r="D84" s="46" t="s">
        <v>230</v>
      </c>
      <c r="E84" s="58" t="s">
        <v>5</v>
      </c>
      <c r="F84" s="58" t="s">
        <v>5</v>
      </c>
      <c r="G84" s="58" t="s">
        <v>5</v>
      </c>
      <c r="H84" s="59" t="s">
        <v>5</v>
      </c>
      <c r="I84" s="299" t="s">
        <v>5</v>
      </c>
      <c r="J84" s="62" t="s">
        <v>5</v>
      </c>
      <c r="K84" s="62" t="s">
        <v>5</v>
      </c>
      <c r="L84" s="60" t="s">
        <v>5</v>
      </c>
      <c r="M84" s="27" t="s">
        <v>5</v>
      </c>
      <c r="N84" s="27" t="s">
        <v>5</v>
      </c>
      <c r="O84" s="27" t="s">
        <v>5</v>
      </c>
      <c r="P84" s="27" t="s">
        <v>5</v>
      </c>
      <c r="Q84" s="27" t="s">
        <v>5</v>
      </c>
      <c r="R84" s="61" t="s">
        <v>5</v>
      </c>
      <c r="S84" s="61" t="s">
        <v>5</v>
      </c>
      <c r="T84" s="27" t="s">
        <v>5</v>
      </c>
      <c r="U84" s="27" t="s">
        <v>5</v>
      </c>
      <c r="V84" s="60" t="s">
        <v>5</v>
      </c>
      <c r="W84" s="60">
        <v>7.204073222579356</v>
      </c>
      <c r="X84" s="60">
        <v>6.4448905211001621</v>
      </c>
      <c r="Y84" s="60">
        <v>4.5342389609685334</v>
      </c>
      <c r="Z84" s="60">
        <v>3.5044426143856162</v>
      </c>
      <c r="AA84" s="235">
        <v>0.43287002695941773</v>
      </c>
      <c r="AB84" s="235">
        <v>0.27542238870606511</v>
      </c>
      <c r="AC84" s="279">
        <v>0.19513923094143387</v>
      </c>
      <c r="AD84" s="297">
        <v>0.28245681878094536</v>
      </c>
      <c r="AE84" s="297">
        <v>0.11155561576489359</v>
      </c>
      <c r="AF84" s="279">
        <v>0.12274147158171093</v>
      </c>
    </row>
    <row r="85" spans="3:32" ht="39" customHeight="1" thickBot="1">
      <c r="C85" s="57">
        <v>74</v>
      </c>
      <c r="D85" s="46" t="s">
        <v>624</v>
      </c>
      <c r="E85" s="58" t="s">
        <v>5</v>
      </c>
      <c r="F85" s="58" t="s">
        <v>5</v>
      </c>
      <c r="G85" s="58" t="s">
        <v>5</v>
      </c>
      <c r="H85" s="59" t="s">
        <v>5</v>
      </c>
      <c r="I85" s="311" t="s">
        <v>5</v>
      </c>
      <c r="J85" s="62" t="s">
        <v>5</v>
      </c>
      <c r="K85" s="62" t="s">
        <v>5</v>
      </c>
      <c r="L85" s="60" t="s">
        <v>5</v>
      </c>
      <c r="M85" s="27" t="s">
        <v>5</v>
      </c>
      <c r="N85" s="27" t="s">
        <v>5</v>
      </c>
      <c r="O85" s="27" t="s">
        <v>5</v>
      </c>
      <c r="P85" s="27" t="s">
        <v>5</v>
      </c>
      <c r="Q85" s="27" t="s">
        <v>5</v>
      </c>
      <c r="R85" s="61" t="s">
        <v>5</v>
      </c>
      <c r="S85" s="61" t="s">
        <v>5</v>
      </c>
      <c r="T85" s="27" t="s">
        <v>5</v>
      </c>
      <c r="U85" s="27" t="s">
        <v>5</v>
      </c>
      <c r="V85" s="60" t="s">
        <v>5</v>
      </c>
      <c r="W85" s="60" t="s">
        <v>5</v>
      </c>
      <c r="X85" s="60" t="s">
        <v>5</v>
      </c>
      <c r="Y85" s="60" t="s">
        <v>5</v>
      </c>
      <c r="Z85" s="60" t="s">
        <v>5</v>
      </c>
      <c r="AA85" s="235" t="s">
        <v>5</v>
      </c>
      <c r="AB85" s="235">
        <v>0.31438582990575309</v>
      </c>
      <c r="AC85" s="279">
        <v>0.1942791929740012</v>
      </c>
      <c r="AD85" s="297">
        <v>0.16734077390610541</v>
      </c>
      <c r="AE85" s="297">
        <v>0.13842072713932332</v>
      </c>
      <c r="AF85" s="279">
        <v>0.1206623166962681</v>
      </c>
    </row>
    <row r="86" spans="3:32" ht="39" customHeight="1" thickBot="1">
      <c r="C86" s="57">
        <v>75</v>
      </c>
      <c r="D86" s="46" t="s">
        <v>183</v>
      </c>
      <c r="E86" s="58" t="s">
        <v>5</v>
      </c>
      <c r="F86" s="58" t="s">
        <v>5</v>
      </c>
      <c r="G86" s="58" t="s">
        <v>5</v>
      </c>
      <c r="H86" s="58">
        <v>1.32</v>
      </c>
      <c r="I86" s="58">
        <v>1.237201478660273</v>
      </c>
      <c r="J86" s="62">
        <v>1.54047597009182</v>
      </c>
      <c r="K86" s="62">
        <v>1.4892889895955765</v>
      </c>
      <c r="L86" s="58">
        <v>1.6998696823132025</v>
      </c>
      <c r="M86" s="27">
        <v>1.6646281376766145</v>
      </c>
      <c r="N86" s="27">
        <v>1.6072485452330318</v>
      </c>
      <c r="O86" s="27">
        <v>1.5371337827864024</v>
      </c>
      <c r="P86" s="27">
        <v>1.5472608069253153</v>
      </c>
      <c r="Q86" s="27">
        <v>1.310231630169449</v>
      </c>
      <c r="R86" s="61">
        <v>1.3074631222317397</v>
      </c>
      <c r="S86" s="61">
        <v>1.4782549544312789</v>
      </c>
      <c r="T86" s="27">
        <v>1.4920616488911698</v>
      </c>
      <c r="U86" s="27">
        <v>1.4819156425587894</v>
      </c>
      <c r="V86" s="27">
        <v>1.104526377254917</v>
      </c>
      <c r="W86" s="27">
        <v>1.1632755004898256</v>
      </c>
      <c r="X86" s="27">
        <v>0.88694712870279468</v>
      </c>
      <c r="Y86" s="60">
        <v>1.7004650200114073</v>
      </c>
      <c r="Z86" s="60">
        <v>1.9885311200310598</v>
      </c>
      <c r="AA86" s="235">
        <v>0.21742406269250911</v>
      </c>
      <c r="AB86" s="235">
        <v>0.13856864077692699</v>
      </c>
      <c r="AC86" s="279">
        <v>0.19399662459401745</v>
      </c>
      <c r="AD86" s="297">
        <v>0.18935406092275794</v>
      </c>
      <c r="AE86" s="297">
        <v>0.16858936375404046</v>
      </c>
      <c r="AF86" s="279">
        <v>0.11693806381192899</v>
      </c>
    </row>
    <row r="87" spans="3:32" ht="39" customHeight="1" thickBot="1">
      <c r="C87" s="57">
        <v>76</v>
      </c>
      <c r="D87" s="46" t="s">
        <v>237</v>
      </c>
      <c r="E87" s="58" t="s">
        <v>5</v>
      </c>
      <c r="F87" s="58" t="s">
        <v>5</v>
      </c>
      <c r="G87" s="58" t="s">
        <v>5</v>
      </c>
      <c r="H87" s="58" t="s">
        <v>5</v>
      </c>
      <c r="I87" s="58" t="s">
        <v>5</v>
      </c>
      <c r="J87" s="62" t="s">
        <v>5</v>
      </c>
      <c r="K87" s="62" t="s">
        <v>5</v>
      </c>
      <c r="L87" s="58" t="s">
        <v>5</v>
      </c>
      <c r="M87" s="27" t="s">
        <v>5</v>
      </c>
      <c r="N87" s="27" t="s">
        <v>5</v>
      </c>
      <c r="O87" s="27" t="s">
        <v>5</v>
      </c>
      <c r="P87" s="27" t="s">
        <v>5</v>
      </c>
      <c r="Q87" s="27" t="s">
        <v>5</v>
      </c>
      <c r="R87" s="27" t="s">
        <v>5</v>
      </c>
      <c r="S87" s="27" t="s">
        <v>5</v>
      </c>
      <c r="T87" s="27" t="s">
        <v>5</v>
      </c>
      <c r="U87" s="27">
        <v>1.7668574163456201</v>
      </c>
      <c r="V87" s="63">
        <v>1.5014107164909754</v>
      </c>
      <c r="W87" s="63">
        <v>1.4500688367288765</v>
      </c>
      <c r="X87" s="63">
        <v>1.6302150315344086</v>
      </c>
      <c r="Y87" s="197">
        <v>1.4041615133859622</v>
      </c>
      <c r="Z87" s="60">
        <v>1.3545885919704055</v>
      </c>
      <c r="AA87" s="235">
        <v>0.14163604506703747</v>
      </c>
      <c r="AB87" s="235">
        <v>0.13971531850422494</v>
      </c>
      <c r="AC87" s="279">
        <v>0.12385475503417517</v>
      </c>
      <c r="AD87" s="297">
        <v>0.13399196596515869</v>
      </c>
      <c r="AE87" s="297">
        <v>0.13048921597165453</v>
      </c>
      <c r="AF87" s="279">
        <v>0.11461200706480083</v>
      </c>
    </row>
    <row r="88" spans="3:32" ht="39" customHeight="1" thickBot="1">
      <c r="C88" s="57">
        <v>77</v>
      </c>
      <c r="D88" s="46" t="s">
        <v>161</v>
      </c>
      <c r="E88" s="58">
        <v>6.9</v>
      </c>
      <c r="F88" s="58">
        <v>11.85</v>
      </c>
      <c r="G88" s="58">
        <v>11.62</v>
      </c>
      <c r="H88" s="58">
        <v>11.62</v>
      </c>
      <c r="I88" s="58">
        <v>11.35722595912471</v>
      </c>
      <c r="J88" s="62">
        <v>11.787006325242409</v>
      </c>
      <c r="K88" s="62">
        <v>11.517793490306195</v>
      </c>
      <c r="L88" s="58">
        <v>11.612034955375831</v>
      </c>
      <c r="M88" s="27">
        <v>10.429794435579893</v>
      </c>
      <c r="N88" s="27">
        <v>10.242819200103343</v>
      </c>
      <c r="O88" s="27">
        <v>10.528693927983641</v>
      </c>
      <c r="P88" s="27">
        <v>10.640924256263395</v>
      </c>
      <c r="Q88" s="27">
        <v>8.5107720648072576</v>
      </c>
      <c r="R88" s="27">
        <v>8.4131438869752522</v>
      </c>
      <c r="S88" s="27">
        <v>8.2306885691041387</v>
      </c>
      <c r="T88" s="27">
        <v>8.0972475728802973</v>
      </c>
      <c r="U88" s="27">
        <v>5.3838599466289496</v>
      </c>
      <c r="V88" s="27">
        <v>7.344326675082077</v>
      </c>
      <c r="W88" s="27">
        <v>7.2337088225004136</v>
      </c>
      <c r="X88" s="27">
        <v>7.2119757940731031</v>
      </c>
      <c r="Y88" s="60">
        <v>7.1013068658724849</v>
      </c>
      <c r="Z88" s="60">
        <v>7.8777820357754349</v>
      </c>
      <c r="AA88" s="235">
        <v>1.0936331053378641</v>
      </c>
      <c r="AB88" s="235">
        <v>1.1039627561172447</v>
      </c>
      <c r="AC88" s="279">
        <v>0.9903100909413759</v>
      </c>
      <c r="AD88" s="297">
        <v>1.0374525364211074</v>
      </c>
      <c r="AE88" s="297">
        <v>1.0326295280563405</v>
      </c>
      <c r="AF88" s="279">
        <v>0.11369565186057799</v>
      </c>
    </row>
    <row r="89" spans="3:32" ht="39" customHeight="1" thickBot="1">
      <c r="C89" s="57">
        <v>78</v>
      </c>
      <c r="D89" s="46" t="s">
        <v>583</v>
      </c>
      <c r="E89" s="58" t="s">
        <v>5</v>
      </c>
      <c r="F89" s="58" t="s">
        <v>5</v>
      </c>
      <c r="G89" s="58" t="s">
        <v>5</v>
      </c>
      <c r="H89" s="58" t="s">
        <v>5</v>
      </c>
      <c r="I89" s="58" t="s">
        <v>5</v>
      </c>
      <c r="J89" s="62" t="s">
        <v>5</v>
      </c>
      <c r="K89" s="62" t="s">
        <v>5</v>
      </c>
      <c r="L89" s="58" t="s">
        <v>5</v>
      </c>
      <c r="M89" s="60" t="s">
        <v>5</v>
      </c>
      <c r="N89" s="60" t="s">
        <v>5</v>
      </c>
      <c r="O89" s="60" t="s">
        <v>5</v>
      </c>
      <c r="P89" s="60" t="s">
        <v>5</v>
      </c>
      <c r="Q89" s="60" t="s">
        <v>5</v>
      </c>
      <c r="R89" s="60" t="s">
        <v>5</v>
      </c>
      <c r="S89" s="60" t="s">
        <v>5</v>
      </c>
      <c r="T89" s="60" t="s">
        <v>5</v>
      </c>
      <c r="U89" s="60" t="s">
        <v>5</v>
      </c>
      <c r="V89" s="60" t="s">
        <v>5</v>
      </c>
      <c r="W89" s="60" t="s">
        <v>5</v>
      </c>
      <c r="X89" s="60" t="s">
        <v>5</v>
      </c>
      <c r="Y89" s="60" t="s">
        <v>5</v>
      </c>
      <c r="Z89" s="60">
        <v>4.9472494176091431</v>
      </c>
      <c r="AA89" s="235">
        <v>0.92011851650485244</v>
      </c>
      <c r="AB89" s="235">
        <v>0.72559925976057194</v>
      </c>
      <c r="AC89" s="279">
        <v>3.4721701806517964E-2</v>
      </c>
      <c r="AD89" s="297">
        <v>-3.7180356938281124E-2</v>
      </c>
      <c r="AE89" s="323">
        <v>0.24645689968779705</v>
      </c>
      <c r="AF89" s="297">
        <v>0.10910898419804235</v>
      </c>
    </row>
    <row r="90" spans="3:32" ht="39" customHeight="1" thickBot="1">
      <c r="C90" s="57">
        <v>79</v>
      </c>
      <c r="D90" s="46" t="s">
        <v>108</v>
      </c>
      <c r="E90" s="58">
        <v>1.01</v>
      </c>
      <c r="F90" s="58">
        <v>1.03</v>
      </c>
      <c r="G90" s="58">
        <v>1.01</v>
      </c>
      <c r="H90" s="58">
        <v>1.02</v>
      </c>
      <c r="I90" s="58">
        <v>1.0225572577241304</v>
      </c>
      <c r="J90" s="62">
        <v>1.2555611848071067</v>
      </c>
      <c r="K90" s="62">
        <v>1.2140298532959097</v>
      </c>
      <c r="L90" s="58">
        <v>1.1819937799949252</v>
      </c>
      <c r="M90" s="27">
        <v>1.1925063882533784</v>
      </c>
      <c r="N90" s="27">
        <v>1.092702594979083</v>
      </c>
      <c r="O90" s="27">
        <v>1.0565397271832753</v>
      </c>
      <c r="P90" s="27">
        <v>1.0733426060132329</v>
      </c>
      <c r="Q90" s="27">
        <v>0.97457386280914682</v>
      </c>
      <c r="R90" s="61">
        <v>1.0436139117245362</v>
      </c>
      <c r="S90" s="61">
        <v>1.1860041110348136</v>
      </c>
      <c r="T90" s="27">
        <v>1.214682958597098</v>
      </c>
      <c r="U90" s="27">
        <v>1.1063469049459151</v>
      </c>
      <c r="V90" s="27">
        <v>1.2382367474391729</v>
      </c>
      <c r="W90" s="27">
        <v>1.1943499951751984</v>
      </c>
      <c r="X90" s="27">
        <v>1.1568733186504772</v>
      </c>
      <c r="Y90" s="60">
        <v>1.0767893392939449</v>
      </c>
      <c r="Z90" s="60">
        <v>1.1781562801059966</v>
      </c>
      <c r="AA90" s="235">
        <v>0.12570667450207459</v>
      </c>
      <c r="AB90" s="235">
        <v>0.12398805643542851</v>
      </c>
      <c r="AC90" s="279">
        <v>9.7898790425863844E-2</v>
      </c>
      <c r="AD90" s="297">
        <v>0.11806957234507146</v>
      </c>
      <c r="AE90" s="279">
        <v>0.12246060354808805</v>
      </c>
      <c r="AF90" s="279">
        <v>0.1081227817319366</v>
      </c>
    </row>
    <row r="91" spans="3:32" ht="39" customHeight="1" thickBot="1">
      <c r="C91" s="57">
        <v>80</v>
      </c>
      <c r="D91" s="46" t="s">
        <v>594</v>
      </c>
      <c r="E91" s="58" t="s">
        <v>5</v>
      </c>
      <c r="F91" s="58" t="s">
        <v>5</v>
      </c>
      <c r="G91" s="58" t="s">
        <v>5</v>
      </c>
      <c r="H91" s="58" t="s">
        <v>5</v>
      </c>
      <c r="I91" s="58" t="s">
        <v>5</v>
      </c>
      <c r="J91" s="62" t="s">
        <v>5</v>
      </c>
      <c r="K91" s="62" t="s">
        <v>5</v>
      </c>
      <c r="L91" s="58" t="s">
        <v>5</v>
      </c>
      <c r="M91" s="60" t="s">
        <v>5</v>
      </c>
      <c r="N91" s="60" t="s">
        <v>5</v>
      </c>
      <c r="O91" s="60" t="s">
        <v>5</v>
      </c>
      <c r="P91" s="60" t="s">
        <v>5</v>
      </c>
      <c r="Q91" s="60" t="s">
        <v>5</v>
      </c>
      <c r="R91" s="60" t="s">
        <v>5</v>
      </c>
      <c r="S91" s="60" t="s">
        <v>5</v>
      </c>
      <c r="T91" s="60" t="s">
        <v>5</v>
      </c>
      <c r="U91" s="60" t="s">
        <v>5</v>
      </c>
      <c r="V91" s="60" t="s">
        <v>5</v>
      </c>
      <c r="W91" s="60" t="s">
        <v>5</v>
      </c>
      <c r="X91" s="60" t="s">
        <v>5</v>
      </c>
      <c r="Y91" s="60" t="s">
        <v>5</v>
      </c>
      <c r="Z91" s="60" t="s">
        <v>5</v>
      </c>
      <c r="AA91" s="235">
        <v>0.57277372150101102</v>
      </c>
      <c r="AB91" s="235">
        <v>0.45896919894907484</v>
      </c>
      <c r="AC91" s="279">
        <v>0.32239581343825202</v>
      </c>
      <c r="AD91" s="297">
        <v>0.24834573769466509</v>
      </c>
      <c r="AE91" s="279">
        <v>0.17367153181238487</v>
      </c>
      <c r="AF91" s="279">
        <v>0.10069105532346855</v>
      </c>
    </row>
    <row r="92" spans="3:32" ht="39" customHeight="1" thickBot="1">
      <c r="C92" s="57">
        <v>81</v>
      </c>
      <c r="D92" s="46" t="s">
        <v>174</v>
      </c>
      <c r="E92" s="58" t="s">
        <v>5</v>
      </c>
      <c r="F92" s="58" t="s">
        <v>5</v>
      </c>
      <c r="G92" s="58" t="s">
        <v>5</v>
      </c>
      <c r="H92" s="58" t="s">
        <v>5</v>
      </c>
      <c r="I92" s="58" t="s">
        <v>5</v>
      </c>
      <c r="J92" s="299" t="s">
        <v>5</v>
      </c>
      <c r="K92" s="299" t="s">
        <v>5</v>
      </c>
      <c r="L92" s="58" t="s">
        <v>5</v>
      </c>
      <c r="M92" s="60" t="s">
        <v>5</v>
      </c>
      <c r="N92" s="60" t="s">
        <v>5</v>
      </c>
      <c r="O92" s="60" t="s">
        <v>5</v>
      </c>
      <c r="P92" s="60" t="s">
        <v>5</v>
      </c>
      <c r="Q92" s="60" t="s">
        <v>5</v>
      </c>
      <c r="R92" s="60" t="s">
        <v>5</v>
      </c>
      <c r="S92" s="60" t="s">
        <v>5</v>
      </c>
      <c r="T92" s="60" t="s">
        <v>5</v>
      </c>
      <c r="U92" s="60" t="s">
        <v>5</v>
      </c>
      <c r="V92" s="60" t="s">
        <v>5</v>
      </c>
      <c r="W92" s="60" t="s">
        <v>5</v>
      </c>
      <c r="X92" s="60" t="s">
        <v>5</v>
      </c>
      <c r="Y92" s="60" t="s">
        <v>5</v>
      </c>
      <c r="Z92" s="60" t="s">
        <v>5</v>
      </c>
      <c r="AA92" s="60" t="s">
        <v>5</v>
      </c>
      <c r="AB92" s="60" t="s">
        <v>5</v>
      </c>
      <c r="AC92" s="60" t="s">
        <v>5</v>
      </c>
      <c r="AD92" s="297">
        <v>9.8840472589872386E-2</v>
      </c>
      <c r="AE92" s="279">
        <v>0.1001567693250917</v>
      </c>
      <c r="AF92" s="279">
        <v>0.10037719040271313</v>
      </c>
    </row>
    <row r="93" spans="3:32" ht="39" customHeight="1" thickBot="1">
      <c r="C93" s="57">
        <v>82</v>
      </c>
      <c r="D93" s="46" t="s">
        <v>234</v>
      </c>
      <c r="E93" s="58" t="s">
        <v>5</v>
      </c>
      <c r="F93" s="58" t="s">
        <v>5</v>
      </c>
      <c r="G93" s="58" t="s">
        <v>5</v>
      </c>
      <c r="H93" s="58" t="s">
        <v>5</v>
      </c>
      <c r="I93" s="58" t="s">
        <v>5</v>
      </c>
      <c r="J93" s="62" t="s">
        <v>5</v>
      </c>
      <c r="K93" s="62" t="s">
        <v>5</v>
      </c>
      <c r="L93" s="58" t="s">
        <v>5</v>
      </c>
      <c r="M93" s="27" t="s">
        <v>5</v>
      </c>
      <c r="N93" s="27" t="s">
        <v>5</v>
      </c>
      <c r="O93" s="27" t="s">
        <v>5</v>
      </c>
      <c r="P93" s="27" t="s">
        <v>5</v>
      </c>
      <c r="Q93" s="27" t="s">
        <v>5</v>
      </c>
      <c r="R93" s="61" t="s">
        <v>5</v>
      </c>
      <c r="S93" s="61" t="s">
        <v>5</v>
      </c>
      <c r="T93" s="27" t="s">
        <v>5</v>
      </c>
      <c r="U93" s="27" t="s">
        <v>5</v>
      </c>
      <c r="V93" s="60" t="s">
        <v>5</v>
      </c>
      <c r="W93" s="60">
        <v>4.4234594030336236</v>
      </c>
      <c r="X93" s="60">
        <v>3.6897838651831871</v>
      </c>
      <c r="Y93" s="60">
        <v>2.0953928928130652</v>
      </c>
      <c r="Z93" s="60">
        <v>1.7188636032626639</v>
      </c>
      <c r="AA93" s="235">
        <v>0.16022818682407619</v>
      </c>
      <c r="AB93" s="235">
        <v>0.11644484976921639</v>
      </c>
      <c r="AC93" s="279">
        <v>0.10468196386644521</v>
      </c>
      <c r="AD93" s="297">
        <v>6.5467506144310517E-2</v>
      </c>
      <c r="AE93" s="279">
        <v>8.3942926027242182E-2</v>
      </c>
      <c r="AF93" s="279">
        <v>6.7268605018607319E-2</v>
      </c>
    </row>
    <row r="94" spans="3:32" ht="39" customHeight="1" thickBot="1">
      <c r="C94" s="57">
        <v>83</v>
      </c>
      <c r="D94" s="46" t="s">
        <v>162</v>
      </c>
      <c r="E94" s="58">
        <v>1.35</v>
      </c>
      <c r="F94" s="58">
        <v>1.61</v>
      </c>
      <c r="G94" s="58">
        <v>1.51</v>
      </c>
      <c r="H94" s="58">
        <v>1.24</v>
      </c>
      <c r="I94" s="58">
        <v>1.8098769542064748</v>
      </c>
      <c r="J94" s="62">
        <v>1.3881640072683423</v>
      </c>
      <c r="K94" s="62">
        <v>1.3004525357732784</v>
      </c>
      <c r="L94" s="58">
        <v>1.2158494995157916</v>
      </c>
      <c r="M94" s="27">
        <v>1.0654339697390613</v>
      </c>
      <c r="N94" s="27">
        <v>1.0529131164651899</v>
      </c>
      <c r="O94" s="27">
        <v>1.1576841063093244</v>
      </c>
      <c r="P94" s="27">
        <v>1.2144673423720704</v>
      </c>
      <c r="Q94" s="27">
        <v>1.1324080391445057</v>
      </c>
      <c r="R94" s="61">
        <v>1.1701167101580061</v>
      </c>
      <c r="S94" s="61">
        <v>1.1202239481936267</v>
      </c>
      <c r="T94" s="27">
        <v>1.085812349109458</v>
      </c>
      <c r="U94" s="27">
        <v>2.4026234243240792</v>
      </c>
      <c r="V94" s="27">
        <v>1.4196517784687612</v>
      </c>
      <c r="W94" s="27">
        <v>1.3695375351051502</v>
      </c>
      <c r="X94" s="27">
        <v>1.309226981108865</v>
      </c>
      <c r="Y94" s="60">
        <v>1.2594407736209132</v>
      </c>
      <c r="Z94" s="60">
        <v>1.2231263787401581</v>
      </c>
      <c r="AA94" s="235">
        <v>0.12653305487743263</v>
      </c>
      <c r="AB94" s="235">
        <v>0.11748429170626629</v>
      </c>
      <c r="AC94" s="279">
        <v>0.1081498447524656</v>
      </c>
      <c r="AD94" s="297">
        <v>4.3175289425854149E-2</v>
      </c>
      <c r="AE94" s="279">
        <v>4.3284708433585894E-2</v>
      </c>
      <c r="AF94" s="279">
        <v>4.078196399742158E-2</v>
      </c>
    </row>
    <row r="95" spans="3:32" ht="39" customHeight="1" thickBot="1">
      <c r="C95" s="57">
        <v>84</v>
      </c>
      <c r="D95" s="46" t="s">
        <v>595</v>
      </c>
      <c r="E95" s="58" t="s">
        <v>5</v>
      </c>
      <c r="F95" s="58" t="s">
        <v>5</v>
      </c>
      <c r="G95" s="58" t="s">
        <v>5</v>
      </c>
      <c r="H95" s="58" t="s">
        <v>5</v>
      </c>
      <c r="I95" s="58" t="s">
        <v>5</v>
      </c>
      <c r="J95" s="30" t="s">
        <v>5</v>
      </c>
      <c r="K95" s="30" t="s">
        <v>5</v>
      </c>
      <c r="L95" s="58" t="s">
        <v>5</v>
      </c>
      <c r="M95" s="58" t="s">
        <v>5</v>
      </c>
      <c r="N95" s="58" t="s">
        <v>5</v>
      </c>
      <c r="O95" s="58" t="s">
        <v>5</v>
      </c>
      <c r="P95" s="58" t="s">
        <v>5</v>
      </c>
      <c r="Q95" s="58" t="s">
        <v>5</v>
      </c>
      <c r="R95" s="58" t="s">
        <v>5</v>
      </c>
      <c r="S95" s="58" t="s">
        <v>5</v>
      </c>
      <c r="T95" s="58" t="s">
        <v>5</v>
      </c>
      <c r="U95" s="58" t="s">
        <v>5</v>
      </c>
      <c r="V95" s="58" t="s">
        <v>5</v>
      </c>
      <c r="W95" s="58" t="s">
        <v>5</v>
      </c>
      <c r="X95" s="58" t="s">
        <v>5</v>
      </c>
      <c r="Y95" s="58" t="s">
        <v>5</v>
      </c>
      <c r="Z95" s="58" t="s">
        <v>5</v>
      </c>
      <c r="AA95" s="303">
        <v>3.2652647113078768</v>
      </c>
      <c r="AB95" s="303">
        <v>0.16083812270693276</v>
      </c>
      <c r="AC95" s="98">
        <v>0.13330938165077838</v>
      </c>
      <c r="AD95" s="98">
        <v>0.11331612387848843</v>
      </c>
      <c r="AE95" s="98">
        <v>0.16276665280171132</v>
      </c>
      <c r="AF95" s="280">
        <v>4.0258175067112614E-2</v>
      </c>
    </row>
    <row r="96" spans="3:32" ht="39" customHeight="1" thickBot="1">
      <c r="C96" s="57">
        <v>85</v>
      </c>
      <c r="D96" s="46" t="s">
        <v>98</v>
      </c>
      <c r="E96" s="58">
        <v>1.31</v>
      </c>
      <c r="F96" s="58">
        <v>1.2</v>
      </c>
      <c r="G96" s="58">
        <v>1.1499999999999999</v>
      </c>
      <c r="H96" s="58">
        <v>1.1499999999999999</v>
      </c>
      <c r="I96" s="58">
        <v>1.0809856066456447</v>
      </c>
      <c r="J96" s="30">
        <v>1.1358246971268808</v>
      </c>
      <c r="K96" s="30">
        <v>1.0819541862293749</v>
      </c>
      <c r="L96" s="58">
        <v>1.3269869448163416</v>
      </c>
      <c r="M96" s="30">
        <v>1.2646959082545026</v>
      </c>
      <c r="N96" s="30">
        <v>1.1400356068652904</v>
      </c>
      <c r="O96" s="30">
        <v>1.1343132317458342</v>
      </c>
      <c r="P96" s="30">
        <v>1.000712618320714</v>
      </c>
      <c r="Q96" s="30">
        <v>0.72890332110889478</v>
      </c>
      <c r="R96" s="106">
        <v>0.83993394406831068</v>
      </c>
      <c r="S96" s="106">
        <v>0.72586504287649811</v>
      </c>
      <c r="T96" s="30">
        <v>0.71654076672903866</v>
      </c>
      <c r="U96" s="30">
        <v>1.167078553721099</v>
      </c>
      <c r="V96" s="30">
        <v>1.0232454495752807</v>
      </c>
      <c r="W96" s="30">
        <v>1.0019065045851543</v>
      </c>
      <c r="X96" s="30">
        <v>0.66454449814667027</v>
      </c>
      <c r="Y96" s="58">
        <v>0.60940248939418873</v>
      </c>
      <c r="Z96" s="58">
        <v>0.44647842224829565</v>
      </c>
      <c r="AA96" s="303">
        <v>4.2477437860323194E-2</v>
      </c>
      <c r="AB96" s="303">
        <v>4.0814293955181428E-2</v>
      </c>
      <c r="AC96" s="303">
        <v>2.7686888135317417E-2</v>
      </c>
      <c r="AD96" s="98">
        <v>2.7823029040999921E-2</v>
      </c>
      <c r="AE96" s="98">
        <v>2.1333151277225099E-2</v>
      </c>
      <c r="AF96" s="280">
        <v>2.4254443610797604E-2</v>
      </c>
    </row>
    <row r="97" spans="3:32" ht="39" customHeight="1" thickBot="1">
      <c r="C97" s="57">
        <v>86</v>
      </c>
      <c r="D97" s="46" t="s">
        <v>240</v>
      </c>
      <c r="E97" s="58" t="s">
        <v>5</v>
      </c>
      <c r="F97" s="58" t="s">
        <v>5</v>
      </c>
      <c r="G97" s="58" t="s">
        <v>5</v>
      </c>
      <c r="H97" s="58" t="s">
        <v>5</v>
      </c>
      <c r="I97" s="58" t="s">
        <v>5</v>
      </c>
      <c r="J97" s="62" t="s">
        <v>5</v>
      </c>
      <c r="K97" s="62" t="s">
        <v>5</v>
      </c>
      <c r="L97" s="58" t="s">
        <v>5</v>
      </c>
      <c r="M97" s="60" t="s">
        <v>5</v>
      </c>
      <c r="N97" s="60" t="s">
        <v>5</v>
      </c>
      <c r="O97" s="60" t="s">
        <v>5</v>
      </c>
      <c r="P97" s="60" t="s">
        <v>5</v>
      </c>
      <c r="Q97" s="60" t="s">
        <v>5</v>
      </c>
      <c r="R97" s="60" t="s">
        <v>5</v>
      </c>
      <c r="S97" s="60" t="s">
        <v>5</v>
      </c>
      <c r="T97" s="27">
        <v>2.8980877059851626</v>
      </c>
      <c r="U97" s="27">
        <v>2.2035843939676569</v>
      </c>
      <c r="V97" s="63">
        <v>1.3299740658770092</v>
      </c>
      <c r="W97" s="63">
        <v>3.619171825262832</v>
      </c>
      <c r="X97" s="63">
        <v>1.0698258293972629</v>
      </c>
      <c r="Y97" s="197">
        <v>0.72382785444712616</v>
      </c>
      <c r="Z97" s="60">
        <v>0.48946088919700953</v>
      </c>
      <c r="AA97" s="235">
        <v>8.3557505246133854E-2</v>
      </c>
      <c r="AB97" s="235">
        <v>8.2516926062173535E-2</v>
      </c>
      <c r="AC97" s="279">
        <v>6.5841815693068295E-2</v>
      </c>
      <c r="AD97" s="304" t="s">
        <v>5</v>
      </c>
      <c r="AE97" s="235" t="s">
        <v>5</v>
      </c>
      <c r="AF97" s="304" t="s">
        <v>5</v>
      </c>
    </row>
    <row r="98" spans="3:32" ht="39" customHeight="1" thickBot="1">
      <c r="C98" s="57">
        <v>87</v>
      </c>
      <c r="D98" s="46" t="s">
        <v>189</v>
      </c>
      <c r="E98" s="58">
        <v>1.43</v>
      </c>
      <c r="F98" s="58">
        <v>1.54</v>
      </c>
      <c r="G98" s="58">
        <v>1.43</v>
      </c>
      <c r="H98" s="58">
        <v>1.32</v>
      </c>
      <c r="I98" s="58">
        <v>1.2492453703455251</v>
      </c>
      <c r="J98" s="62">
        <v>1.3321734594090417</v>
      </c>
      <c r="K98" s="62">
        <v>1.3177052326492429</v>
      </c>
      <c r="L98" s="58">
        <v>1.3759537324285547</v>
      </c>
      <c r="M98" s="27">
        <v>1.3751132154422496</v>
      </c>
      <c r="N98" s="27">
        <v>1.3046584712310967</v>
      </c>
      <c r="O98" s="27">
        <v>1.3281975845633063</v>
      </c>
      <c r="P98" s="27">
        <v>1.4641869522513886</v>
      </c>
      <c r="Q98" s="27">
        <v>1.4671412873444676</v>
      </c>
      <c r="R98" s="61">
        <v>1.4871621998795175</v>
      </c>
      <c r="S98" s="61">
        <v>1.3849577745985571</v>
      </c>
      <c r="T98" s="27">
        <v>1.4008833235811653</v>
      </c>
      <c r="U98" s="27">
        <v>1.3827265522303906</v>
      </c>
      <c r="V98" s="60">
        <v>1.4286374483138162</v>
      </c>
      <c r="W98" s="60">
        <v>1.3766518104434946</v>
      </c>
      <c r="X98" s="60">
        <v>1.3596598243820173</v>
      </c>
      <c r="Y98" s="197">
        <v>1.4149124752791391</v>
      </c>
      <c r="Z98" s="60" t="s">
        <v>5</v>
      </c>
      <c r="AA98" s="235" t="s">
        <v>5</v>
      </c>
      <c r="AB98" s="235" t="s">
        <v>5</v>
      </c>
      <c r="AC98" s="235" t="s">
        <v>5</v>
      </c>
      <c r="AD98" s="304" t="s">
        <v>5</v>
      </c>
      <c r="AE98" s="235" t="s">
        <v>5</v>
      </c>
      <c r="AF98" s="235" t="s">
        <v>5</v>
      </c>
    </row>
    <row r="99" spans="3:32" ht="39" customHeight="1" thickBot="1">
      <c r="C99" s="57">
        <v>88</v>
      </c>
      <c r="D99" s="46" t="s">
        <v>241</v>
      </c>
      <c r="E99" s="58">
        <v>4.7699999999999996</v>
      </c>
      <c r="F99" s="58">
        <v>5.64</v>
      </c>
      <c r="G99" s="58">
        <v>5.51</v>
      </c>
      <c r="H99" s="58">
        <v>6.32</v>
      </c>
      <c r="I99" s="58">
        <v>5.2806014119432927</v>
      </c>
      <c r="J99" s="62">
        <v>6.1336368725627217</v>
      </c>
      <c r="K99" s="62">
        <v>6.1495294910860379</v>
      </c>
      <c r="L99" s="58">
        <v>7.1158440850213021</v>
      </c>
      <c r="M99" s="27">
        <v>5.9826629281219601</v>
      </c>
      <c r="N99" s="27">
        <v>6.381661897343335</v>
      </c>
      <c r="O99" s="27">
        <v>5.7162340966289094</v>
      </c>
      <c r="P99" s="27">
        <v>4.2086827255335795</v>
      </c>
      <c r="Q99" s="27">
        <v>1.9657699580838235</v>
      </c>
      <c r="R99" s="61">
        <v>2.3416381483750026</v>
      </c>
      <c r="S99" s="61">
        <v>2.3294521690779217</v>
      </c>
      <c r="T99" s="27">
        <v>0</v>
      </c>
      <c r="U99" s="27" t="s">
        <v>5</v>
      </c>
      <c r="V99" s="60" t="s">
        <v>5</v>
      </c>
      <c r="W99" s="60" t="s">
        <v>5</v>
      </c>
      <c r="X99" s="60" t="s">
        <v>5</v>
      </c>
      <c r="Y99" s="60" t="s">
        <v>5</v>
      </c>
      <c r="Z99" s="60" t="s">
        <v>5</v>
      </c>
      <c r="AA99" s="235" t="s">
        <v>5</v>
      </c>
      <c r="AB99" s="235" t="s">
        <v>5</v>
      </c>
      <c r="AC99" s="235" t="s">
        <v>5</v>
      </c>
      <c r="AD99" s="304" t="s">
        <v>5</v>
      </c>
      <c r="AE99" s="235" t="s">
        <v>5</v>
      </c>
      <c r="AF99" s="235" t="s">
        <v>5</v>
      </c>
    </row>
    <row r="100" spans="3:32" ht="39" customHeight="1" thickBot="1">
      <c r="C100" s="57">
        <v>89</v>
      </c>
      <c r="D100" s="46" t="s">
        <v>143</v>
      </c>
      <c r="E100" s="58">
        <v>3.32</v>
      </c>
      <c r="F100" s="58">
        <v>1.93</v>
      </c>
      <c r="G100" s="58">
        <v>1.67</v>
      </c>
      <c r="H100" s="58">
        <v>1.42</v>
      </c>
      <c r="I100" s="58">
        <v>1.2017799644969172</v>
      </c>
      <c r="J100" s="62">
        <v>1.0109142469364518</v>
      </c>
      <c r="K100" s="62">
        <v>2.2186076752406576</v>
      </c>
      <c r="L100" s="58">
        <v>2.0284187425727405</v>
      </c>
      <c r="M100" s="27">
        <v>1.5926426182582529</v>
      </c>
      <c r="N100" s="27">
        <v>1.4567096682373091</v>
      </c>
      <c r="O100" s="27">
        <v>1.5300959181080451</v>
      </c>
      <c r="P100" s="27">
        <v>1.2036067288752152</v>
      </c>
      <c r="Q100" s="27">
        <v>0.93006625816991428</v>
      </c>
      <c r="R100" s="61">
        <v>0.45254966193801754</v>
      </c>
      <c r="S100" s="61">
        <v>-0.1134555065309579</v>
      </c>
      <c r="T100" s="27">
        <v>-0.62995135822907522</v>
      </c>
      <c r="U100" s="27">
        <v>-1.1934848687915216</v>
      </c>
      <c r="V100" s="60" t="s">
        <v>5</v>
      </c>
      <c r="W100" s="60" t="s">
        <v>5</v>
      </c>
      <c r="X100" s="60" t="s">
        <v>5</v>
      </c>
      <c r="Y100" s="60" t="s">
        <v>5</v>
      </c>
      <c r="Z100" s="60" t="s">
        <v>5</v>
      </c>
      <c r="AA100" s="235" t="s">
        <v>5</v>
      </c>
      <c r="AB100" s="235" t="s">
        <v>5</v>
      </c>
      <c r="AC100" s="235" t="s">
        <v>5</v>
      </c>
      <c r="AD100" s="304" t="s">
        <v>5</v>
      </c>
      <c r="AE100" s="235" t="s">
        <v>5</v>
      </c>
      <c r="AF100" s="235" t="s">
        <v>5</v>
      </c>
    </row>
    <row r="101" spans="3:32" ht="39" customHeight="1" thickBot="1">
      <c r="C101" s="57">
        <v>90</v>
      </c>
      <c r="D101" s="46" t="s">
        <v>176</v>
      </c>
      <c r="E101" s="58">
        <v>1.25</v>
      </c>
      <c r="F101" s="58">
        <v>1.26</v>
      </c>
      <c r="G101" s="58">
        <v>1.26</v>
      </c>
      <c r="H101" s="58">
        <v>1.25</v>
      </c>
      <c r="I101" s="58">
        <v>1.2196302908101953</v>
      </c>
      <c r="J101" s="62">
        <v>1.2058818039229147</v>
      </c>
      <c r="K101" s="62">
        <v>1.2954751864783092</v>
      </c>
      <c r="L101" s="58">
        <v>1.3220341720881701</v>
      </c>
      <c r="M101" s="27">
        <v>1.2878928323717351</v>
      </c>
      <c r="N101" s="27">
        <v>1.0726214782532462</v>
      </c>
      <c r="O101" s="27">
        <v>1.0517616474349856</v>
      </c>
      <c r="P101" s="27">
        <v>1.0433793400690152</v>
      </c>
      <c r="Q101" s="27">
        <v>1.4320890724360793</v>
      </c>
      <c r="R101" s="61">
        <v>0.8254226335905982</v>
      </c>
      <c r="S101" s="61">
        <v>0.85883862560109248</v>
      </c>
      <c r="T101" s="27">
        <v>0.93388077458887686</v>
      </c>
      <c r="U101" s="27" t="s">
        <v>5</v>
      </c>
      <c r="V101" s="60" t="s">
        <v>5</v>
      </c>
      <c r="W101" s="60" t="s">
        <v>5</v>
      </c>
      <c r="X101" s="60" t="s">
        <v>5</v>
      </c>
      <c r="Y101" s="60" t="s">
        <v>5</v>
      </c>
      <c r="Z101" s="60" t="s">
        <v>5</v>
      </c>
      <c r="AA101" s="235" t="s">
        <v>5</v>
      </c>
      <c r="AB101" s="235" t="s">
        <v>5</v>
      </c>
      <c r="AC101" s="235" t="s">
        <v>5</v>
      </c>
      <c r="AD101" s="304" t="s">
        <v>5</v>
      </c>
      <c r="AE101" s="235" t="s">
        <v>5</v>
      </c>
      <c r="AF101" s="235" t="s">
        <v>5</v>
      </c>
    </row>
    <row r="102" spans="3:32" ht="39" customHeight="1" thickBot="1">
      <c r="C102" s="57">
        <v>91</v>
      </c>
      <c r="D102" s="46" t="s">
        <v>140</v>
      </c>
      <c r="E102" s="58">
        <v>1.21</v>
      </c>
      <c r="F102" s="58">
        <v>1.23</v>
      </c>
      <c r="G102" s="58">
        <v>1.23</v>
      </c>
      <c r="H102" s="58">
        <v>1.19</v>
      </c>
      <c r="I102" s="58">
        <v>1.1656050596989174</v>
      </c>
      <c r="J102" s="62">
        <v>1.0551955701720448</v>
      </c>
      <c r="K102" s="62">
        <v>1.324160464757193</v>
      </c>
      <c r="L102" s="58">
        <v>1.0458211102904471</v>
      </c>
      <c r="M102" s="27">
        <v>1.177937233392863</v>
      </c>
      <c r="N102" s="27">
        <v>1.1826915600993289</v>
      </c>
      <c r="O102" s="27">
        <v>1.1914799546904298</v>
      </c>
      <c r="P102" s="27">
        <v>1.1714860541527945</v>
      </c>
      <c r="Q102" s="27">
        <v>1.1847342400804368</v>
      </c>
      <c r="R102" s="61">
        <v>1.1793842887100101</v>
      </c>
      <c r="S102" s="61">
        <v>1.1694788334354176</v>
      </c>
      <c r="T102" s="27">
        <v>1.1302916437159642</v>
      </c>
      <c r="U102" s="27">
        <v>0.79181809913658618</v>
      </c>
      <c r="V102" s="60">
        <v>0.790787403684035</v>
      </c>
      <c r="W102" s="60">
        <v>1.0713724599934131</v>
      </c>
      <c r="X102" s="60">
        <v>1.065215394401918</v>
      </c>
      <c r="Y102" s="60">
        <v>0</v>
      </c>
      <c r="Z102" s="60" t="s">
        <v>5</v>
      </c>
      <c r="AA102" s="235" t="s">
        <v>5</v>
      </c>
      <c r="AB102" s="235" t="s">
        <v>5</v>
      </c>
      <c r="AC102" s="235" t="s">
        <v>5</v>
      </c>
      <c r="AD102" s="304" t="s">
        <v>5</v>
      </c>
      <c r="AE102" s="235" t="s">
        <v>5</v>
      </c>
      <c r="AF102" s="235" t="s">
        <v>5</v>
      </c>
    </row>
    <row r="103" spans="3:32">
      <c r="C103" s="247" t="s">
        <v>6</v>
      </c>
      <c r="AE103" s="54" t="s">
        <v>17</v>
      </c>
    </row>
    <row r="104" spans="3:32">
      <c r="C104" s="248" t="s">
        <v>585</v>
      </c>
      <c r="AE104" s="249" t="s">
        <v>586</v>
      </c>
    </row>
  </sheetData>
  <protectedRanges>
    <protectedRange sqref="C103" name="Range1_1"/>
    <protectedRange sqref="AE103" name="Range1_5_2_1"/>
    <protectedRange sqref="G58:H58 G24:G43 G70:H72 G63:H63 G66:H66 G74:H74 H24:H44 G80:H81 G60:H61 G78:H78 G20:H23 G48:H48 G97:H102 G83:H94 G12:H18" name="Range2_1_1_2"/>
    <protectedRange sqref="I58:K58 I63:K63 I66:J66 K66:K67 I74:K74 I80:K81 I60:K61 I70:K72 I78:K78 I20:K44 I48:K48 I97:K102 I83:K94 I12:K18" name="Range7_2_2"/>
    <protectedRange sqref="H67:J67" name="Range7_3"/>
    <protectedRange sqref="L58:Q58 L66:Q67 Q64 L74:Q74 L63:Q63 Q82 R60:S60 R17:S17 R12:S12 R100:S100 R32:S32 R37:S37 R44 S43:S44 P62:Q62 U50:U52 L80:Q81 L60:Q61 E59:Y59 L70:Q72 L78:Q78 L20:Q44 L48:Q48 L97:Q102 L83:Q94 L12:Q18" name="جدول 15_2_3"/>
    <protectedRange sqref="R43 R38:S42 R101:S102 R13:S16 R33:S36 R18:S18 R58:S58 R61:S64 R70:S72 R78:S78 R66:S67 R74:S74 R20:S31 R48:S48 R97:S99 R80:S94" name="جدول 16"/>
    <protectedRange sqref="T58:U58" name="جدول 16_1_1"/>
    <protectedRange sqref="T60:U62 T63:Y63" name="جدول 16_2_2"/>
    <protectedRange sqref="T64:Y64" name="جدول 16_3_1"/>
    <protectedRange sqref="T24:T25 T42 T26:U26 T41:U41 T13:U18 T27:Y40 T20:Y23 T66:Y67 E79:Y79 T70:Y72 T78:Y78 T74:Y74 T48:Y48 T97:Y102 T80:Y94 T12:Y12" name="جدول 16_4_1"/>
    <protectedRange sqref="T45:U46 V51:W52 E53:W53 E50:T52 V50 E49:W49 V13:Y13 T44:Y44 U42:Y42 X51:Y53 Z50:Z53 E54:Z54 AA50:AA54" name="جدول 16_5_1"/>
    <protectedRange sqref="T43:U43" name="جدول 16_6_1"/>
    <protectedRange sqref="U24:Y25" name="جدول 16_1"/>
    <protectedRange sqref="V58:Y58 V45:Y46 V41:Y41 V43:Y43 V14:Y18 V26:Y26 V60:Y62" name="جدول 16_2"/>
    <protectedRange sqref="AB74 AB20:AB46 AB48:AB55 AB97:AB102 AB78:AB94 AB12:AB18" name="جدول 16_3"/>
  </protectedRanges>
  <pageMargins left="0.7" right="0.7" top="0.75" bottom="0.75" header="0.3" footer="0.3"/>
  <pageSetup paperSize="9" scale="39" orientation="portrait" r:id="rId1"/>
  <headerFooter>
    <oddFooter>&amp;C&amp;"Calibri"&amp;11&amp;K000000&amp;"Calibri"&amp;11&amp;K000000&amp;10&amp;K663300Classification: &amp;K000000Public   عام_x000D_&amp;1#&amp;"Calibri"&amp;10&amp;K000000Internal - داخلي</oddFooter>
    <evenFooter>&amp;C&amp;10&amp;K663300Classification: &amp;K000000Public   عام</evenFooter>
    <firstFooter>&amp;C&amp;10&amp;K663300Classification: &amp;K000000Public   عام</first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CBB06-0739-4A6A-9B56-A74E760E4301}">
  <sheetPr codeName="Sheet7">
    <pageSetUpPr autoPageBreaks="0"/>
  </sheetPr>
  <dimension ref="B8:CI106"/>
  <sheetViews>
    <sheetView showGridLines="0" showRowColHeaders="0" rightToLeft="1" topLeftCell="A45" zoomScale="73" zoomScaleNormal="73" workbookViewId="0">
      <pane xSplit="3" topLeftCell="BY1" activePane="topRight" state="frozen"/>
      <selection activeCell="A7" sqref="A7"/>
      <selection pane="topRight" activeCell="CI47" sqref="CD47:CI47"/>
    </sheetView>
  </sheetViews>
  <sheetFormatPr defaultColWidth="9" defaultRowHeight="14.5"/>
  <cols>
    <col min="1" max="1" width="9" style="108"/>
    <col min="2" max="2" width="5.453125" style="108" customWidth="1"/>
    <col min="3" max="3" width="60" style="108" customWidth="1"/>
    <col min="4" max="4" width="17.453125" style="108" customWidth="1"/>
    <col min="5" max="9" width="14" style="108" customWidth="1"/>
    <col min="10" max="12" width="14" style="107" customWidth="1"/>
    <col min="13" max="63" width="14" style="108" customWidth="1"/>
    <col min="64" max="66" width="14.54296875" style="108" customWidth="1"/>
    <col min="67" max="68" width="14" style="108" customWidth="1"/>
    <col min="69" max="69" width="16.7265625" style="108" customWidth="1"/>
    <col min="70" max="77" width="14" style="108" customWidth="1"/>
    <col min="78" max="78" width="13.54296875" style="108" customWidth="1"/>
    <col min="79" max="87" width="13.7265625" style="108" customWidth="1"/>
    <col min="88" max="16384" width="9" style="108"/>
  </cols>
  <sheetData>
    <row r="8" spans="2:87" ht="57.75" customHeight="1">
      <c r="C8" s="237" t="s">
        <v>52</v>
      </c>
      <c r="E8" s="115"/>
      <c r="F8" s="115"/>
      <c r="G8" s="115"/>
      <c r="H8" s="115"/>
      <c r="I8" s="115"/>
      <c r="J8" s="115"/>
      <c r="K8" s="115"/>
      <c r="L8" s="126"/>
      <c r="M8" s="126"/>
    </row>
    <row r="9" spans="2:87" ht="27" customHeight="1" thickBot="1">
      <c r="D9" s="126"/>
      <c r="E9" s="126"/>
      <c r="F9" s="126"/>
      <c r="G9" s="126"/>
      <c r="H9" s="126"/>
      <c r="I9" s="126"/>
      <c r="J9" s="126"/>
      <c r="K9" s="126"/>
      <c r="L9" s="126"/>
      <c r="M9" s="126"/>
      <c r="BH9" s="127"/>
      <c r="BI9" s="128"/>
    </row>
    <row r="10" spans="2:87" ht="50.25" customHeight="1" thickBot="1">
      <c r="J10" s="108"/>
      <c r="K10" s="108"/>
      <c r="L10" s="108"/>
    </row>
    <row r="11" spans="2:87" ht="108" customHeight="1" thickBot="1">
      <c r="B11" s="129" t="s">
        <v>4</v>
      </c>
      <c r="C11" s="124" t="s">
        <v>70</v>
      </c>
      <c r="D11" s="102" t="s">
        <v>264</v>
      </c>
      <c r="E11" s="102" t="s">
        <v>265</v>
      </c>
      <c r="F11" s="102" t="s">
        <v>266</v>
      </c>
      <c r="G11" s="102" t="s">
        <v>267</v>
      </c>
      <c r="H11" s="102" t="s">
        <v>268</v>
      </c>
      <c r="I11" s="102" t="s">
        <v>269</v>
      </c>
      <c r="J11" s="102" t="s">
        <v>270</v>
      </c>
      <c r="K11" s="102" t="s">
        <v>271</v>
      </c>
      <c r="L11" s="102" t="s">
        <v>272</v>
      </c>
      <c r="M11" s="102" t="s">
        <v>273</v>
      </c>
      <c r="N11" s="102" t="s">
        <v>274</v>
      </c>
      <c r="O11" s="102" t="s">
        <v>275</v>
      </c>
      <c r="P11" s="102" t="s">
        <v>276</v>
      </c>
      <c r="Q11" s="102" t="s">
        <v>277</v>
      </c>
      <c r="R11" s="102" t="s">
        <v>278</v>
      </c>
      <c r="S11" s="102" t="s">
        <v>279</v>
      </c>
      <c r="T11" s="102" t="s">
        <v>280</v>
      </c>
      <c r="U11" s="102" t="s">
        <v>281</v>
      </c>
      <c r="V11" s="102" t="s">
        <v>282</v>
      </c>
      <c r="W11" s="102" t="s">
        <v>283</v>
      </c>
      <c r="X11" s="102" t="s">
        <v>284</v>
      </c>
      <c r="Y11" s="102" t="s">
        <v>285</v>
      </c>
      <c r="Z11" s="102" t="s">
        <v>286</v>
      </c>
      <c r="AA11" s="102" t="s">
        <v>287</v>
      </c>
      <c r="AB11" s="102" t="s">
        <v>288</v>
      </c>
      <c r="AC11" s="102" t="s">
        <v>289</v>
      </c>
      <c r="AD11" s="102" t="s">
        <v>290</v>
      </c>
      <c r="AE11" s="102" t="s">
        <v>291</v>
      </c>
      <c r="AF11" s="102" t="s">
        <v>292</v>
      </c>
      <c r="AG11" s="102" t="s">
        <v>293</v>
      </c>
      <c r="AH11" s="102" t="s">
        <v>294</v>
      </c>
      <c r="AI11" s="102" t="s">
        <v>295</v>
      </c>
      <c r="AJ11" s="102" t="s">
        <v>296</v>
      </c>
      <c r="AK11" s="102" t="s">
        <v>297</v>
      </c>
      <c r="AL11" s="102" t="s">
        <v>298</v>
      </c>
      <c r="AM11" s="102" t="s">
        <v>299</v>
      </c>
      <c r="AN11" s="102" t="s">
        <v>300</v>
      </c>
      <c r="AO11" s="102" t="s">
        <v>301</v>
      </c>
      <c r="AP11" s="102" t="s">
        <v>302</v>
      </c>
      <c r="AQ11" s="102" t="s">
        <v>303</v>
      </c>
      <c r="AR11" s="102" t="s">
        <v>304</v>
      </c>
      <c r="AS11" s="102" t="s">
        <v>305</v>
      </c>
      <c r="AT11" s="102" t="s">
        <v>306</v>
      </c>
      <c r="AU11" s="102" t="s">
        <v>307</v>
      </c>
      <c r="AV11" s="102" t="s">
        <v>308</v>
      </c>
      <c r="AW11" s="102" t="s">
        <v>309</v>
      </c>
      <c r="AX11" s="102" t="s">
        <v>310</v>
      </c>
      <c r="AY11" s="102" t="s">
        <v>311</v>
      </c>
      <c r="AZ11" s="102" t="s">
        <v>312</v>
      </c>
      <c r="BA11" s="102" t="s">
        <v>313</v>
      </c>
      <c r="BB11" s="102" t="s">
        <v>314</v>
      </c>
      <c r="BC11" s="102" t="s">
        <v>315</v>
      </c>
      <c r="BD11" s="102" t="s">
        <v>316</v>
      </c>
      <c r="BE11" s="102" t="s">
        <v>317</v>
      </c>
      <c r="BF11" s="102" t="s">
        <v>318</v>
      </c>
      <c r="BG11" s="102" t="s">
        <v>319</v>
      </c>
      <c r="BH11" s="102" t="s">
        <v>320</v>
      </c>
      <c r="BI11" s="102" t="s">
        <v>321</v>
      </c>
      <c r="BJ11" s="102" t="s">
        <v>322</v>
      </c>
      <c r="BK11" s="102" t="s">
        <v>323</v>
      </c>
      <c r="BL11" s="190" t="s">
        <v>498</v>
      </c>
      <c r="BM11" s="190" t="s">
        <v>499</v>
      </c>
      <c r="BN11" s="190" t="s">
        <v>512</v>
      </c>
      <c r="BO11" s="190" t="s">
        <v>559</v>
      </c>
      <c r="BP11" s="190" t="s">
        <v>560</v>
      </c>
      <c r="BQ11" s="190" t="s">
        <v>561</v>
      </c>
      <c r="BR11" s="190" t="s">
        <v>562</v>
      </c>
      <c r="BS11" s="232" t="s">
        <v>563</v>
      </c>
      <c r="BT11" s="190" t="s">
        <v>564</v>
      </c>
      <c r="BU11" s="190" t="s">
        <v>608</v>
      </c>
      <c r="BV11" s="232" t="s">
        <v>609</v>
      </c>
      <c r="BW11" s="190" t="s">
        <v>610</v>
      </c>
      <c r="BX11" s="190" t="s">
        <v>636</v>
      </c>
      <c r="BY11" s="190" t="s">
        <v>637</v>
      </c>
      <c r="BZ11" s="190" t="s">
        <v>638</v>
      </c>
      <c r="CA11" s="190" t="s">
        <v>684</v>
      </c>
      <c r="CB11" s="190" t="s">
        <v>685</v>
      </c>
      <c r="CC11" s="190" t="s">
        <v>686</v>
      </c>
      <c r="CD11" s="190" t="s">
        <v>713</v>
      </c>
      <c r="CE11" s="190" t="s">
        <v>714</v>
      </c>
      <c r="CF11" s="190" t="s">
        <v>715</v>
      </c>
      <c r="CG11" s="190" t="s">
        <v>729</v>
      </c>
      <c r="CH11" s="190" t="s">
        <v>730</v>
      </c>
      <c r="CI11" s="190" t="s">
        <v>731</v>
      </c>
    </row>
    <row r="12" spans="2:87" ht="32.5" customHeight="1" thickBot="1">
      <c r="B12" s="130">
        <v>1</v>
      </c>
      <c r="C12" s="66" t="s">
        <v>83</v>
      </c>
      <c r="D12" s="67">
        <v>57082</v>
      </c>
      <c r="E12" s="68">
        <v>17.652660930000003</v>
      </c>
      <c r="F12" s="68">
        <v>57099.652660929998</v>
      </c>
      <c r="G12" s="68">
        <v>46835</v>
      </c>
      <c r="H12" s="68">
        <v>17.02054176</v>
      </c>
      <c r="I12" s="68">
        <v>46852.020541760001</v>
      </c>
      <c r="J12" s="68">
        <v>48447</v>
      </c>
      <c r="K12" s="68">
        <v>18.735691930000002</v>
      </c>
      <c r="L12" s="68">
        <v>48465.73569193</v>
      </c>
      <c r="M12" s="68">
        <v>30011</v>
      </c>
      <c r="N12" s="68">
        <v>22.708515030000001</v>
      </c>
      <c r="O12" s="68">
        <v>30033.708515030001</v>
      </c>
      <c r="P12" s="69">
        <v>57579.9570943</v>
      </c>
      <c r="Q12" s="69">
        <v>23.580244529999998</v>
      </c>
      <c r="R12" s="68">
        <v>57603.537338829999</v>
      </c>
      <c r="S12" s="69">
        <v>45559.226626999996</v>
      </c>
      <c r="T12" s="69">
        <v>34.833258349999994</v>
      </c>
      <c r="U12" s="68">
        <v>45594.059885349998</v>
      </c>
      <c r="V12" s="69">
        <v>46854.682999999997</v>
      </c>
      <c r="W12" s="69">
        <v>22.53882076</v>
      </c>
      <c r="X12" s="68">
        <v>46877.221820759994</v>
      </c>
      <c r="Y12" s="69">
        <v>36716.279614729996</v>
      </c>
      <c r="Z12" s="69">
        <v>37.655330640000003</v>
      </c>
      <c r="AA12" s="68">
        <v>36753.934945369998</v>
      </c>
      <c r="AB12" s="69">
        <v>53861.425774579999</v>
      </c>
      <c r="AC12" s="69">
        <v>287.94023576999996</v>
      </c>
      <c r="AD12" s="68">
        <v>54149.366010350001</v>
      </c>
      <c r="AE12" s="69">
        <v>69408.613000960002</v>
      </c>
      <c r="AF12" s="69">
        <v>204.45666476999997</v>
      </c>
      <c r="AG12" s="68">
        <f t="shared" ref="AG12:AG28" si="0">SUM(AE12:AF12)</f>
        <v>69613.06966573</v>
      </c>
      <c r="AH12" s="69">
        <v>75865.916138679997</v>
      </c>
      <c r="AI12" s="69">
        <v>319.80063495000002</v>
      </c>
      <c r="AJ12" s="68">
        <f t="shared" ref="AJ12:AJ28" si="1">SUM(AH12:AI12)</f>
        <v>76185.716773630003</v>
      </c>
      <c r="AK12" s="69">
        <v>154790.3526979</v>
      </c>
      <c r="AL12" s="69">
        <v>272.64866165000001</v>
      </c>
      <c r="AM12" s="68">
        <f t="shared" ref="AM12:AM28" si="2">SUM(AK12:AL12)</f>
        <v>155063.00135954999</v>
      </c>
      <c r="AN12" s="69">
        <v>208365.93970692001</v>
      </c>
      <c r="AO12" s="69">
        <v>343.15015419999997</v>
      </c>
      <c r="AP12" s="68">
        <f t="shared" ref="AP12:AP28" si="3">SUM(AN12:AO12)</f>
        <v>208709.08986112001</v>
      </c>
      <c r="AQ12" s="69">
        <v>195155.41428539998</v>
      </c>
      <c r="AR12" s="69">
        <v>383.22129094999997</v>
      </c>
      <c r="AS12" s="68">
        <f t="shared" ref="AS12:AS28" si="4">SUM(AQ12:AR12)</f>
        <v>195538.63557634997</v>
      </c>
      <c r="AT12" s="69">
        <v>186370.746797</v>
      </c>
      <c r="AU12" s="69">
        <v>244.13954799999999</v>
      </c>
      <c r="AV12" s="68">
        <f t="shared" ref="AV12:AV28" si="5">SUM(AT12:AU12)</f>
        <v>186614.88634500001</v>
      </c>
      <c r="AW12" s="69">
        <v>132826.88236000002</v>
      </c>
      <c r="AX12" s="69">
        <v>524.021705</v>
      </c>
      <c r="AY12" s="68">
        <f t="shared" ref="AY12:AY28" si="6">SUM(AW12:AX12)</f>
        <v>133350.90406500001</v>
      </c>
      <c r="AZ12" s="69">
        <v>166045.60773399999</v>
      </c>
      <c r="BA12" s="69">
        <v>1078.12085</v>
      </c>
      <c r="BB12" s="68">
        <f t="shared" ref="BB12:BB28" si="7">SUM(AZ12:BA12)</f>
        <v>167123.728584</v>
      </c>
      <c r="BC12" s="69">
        <v>196213.25809800002</v>
      </c>
      <c r="BD12" s="69">
        <v>1861.9332689999999</v>
      </c>
      <c r="BE12" s="69">
        <f t="shared" ref="BE12:BE28" si="8">SUM(BC12:BD12)</f>
        <v>198075.19136700002</v>
      </c>
      <c r="BF12" s="69">
        <v>182218.233309</v>
      </c>
      <c r="BG12" s="69">
        <v>398.94764199999997</v>
      </c>
      <c r="BH12" s="69">
        <f t="shared" ref="BH12:BH28" si="9">SUM(BF12:BG12)</f>
        <v>182617.18095100002</v>
      </c>
      <c r="BI12" s="69">
        <v>140286.521901</v>
      </c>
      <c r="BJ12" s="69">
        <v>433.34346099999993</v>
      </c>
      <c r="BK12" s="69">
        <f t="shared" ref="BK12:BK28" si="10">SUM(BI12:BJ12)</f>
        <v>140719.86536200001</v>
      </c>
      <c r="BL12" s="69">
        <v>104469.40115000001</v>
      </c>
      <c r="BM12" s="69">
        <v>258.14569400000005</v>
      </c>
      <c r="BN12" s="69">
        <f t="shared" ref="BN12:BN28" si="11">BL12+BM12</f>
        <v>104727.54684400001</v>
      </c>
      <c r="BO12" s="69">
        <v>93187.505700000009</v>
      </c>
      <c r="BP12" s="69">
        <v>285.28507300000001</v>
      </c>
      <c r="BQ12" s="68">
        <f>Table9187[[#This Row],[الربع الأول عام 2023م
Quarter 1 2023 السوق الرئيسية
(TASI)]]+Table9187[[#This Row],[الربع الأول عام 2023م
Quarter 1 2023 السوق الموازية
(NOMU)]]</f>
        <v>93472.790773000015</v>
      </c>
      <c r="BR12" s="69">
        <v>115523.26521399998</v>
      </c>
      <c r="BS12" s="69">
        <v>448.22004299999992</v>
      </c>
      <c r="BT12" s="68">
        <f>Table9187[[#This Row],[الربع الثاني عام 2023م
Quarter 2 2023 السوق الرئيسية
(TASI)]]+Table9187[[#This Row],[الربع الثاني عام 2023م
Quarter 2 2023 السوق الموازية
(NOMU)3]]</f>
        <v>115971.48525699998</v>
      </c>
      <c r="BU12" s="69">
        <v>135756.51587800001</v>
      </c>
      <c r="BV12" s="257">
        <v>529.12600299999997</v>
      </c>
      <c r="BW12" s="257">
        <v>136285.64188100002</v>
      </c>
      <c r="BX12" s="69">
        <v>125310.86700300001</v>
      </c>
      <c r="BY12" s="257">
        <v>441.46094400000004</v>
      </c>
      <c r="BZ12" s="257">
        <v>125752.32794700001</v>
      </c>
      <c r="CA12" s="69">
        <v>211286.68629700001</v>
      </c>
      <c r="CB12" s="257">
        <v>605.41094900000007</v>
      </c>
      <c r="CC12" s="257">
        <f>Table9187[[#This Row],[الربع الأول عام 2024م
Quarter 1 2024 السوق الرئيسية
(TASI)]]+Table9187[[#This Row],[الربع الأول عام 2024م
Quarter 1 2024 السوق الموازية
(NOMU)]]</f>
        <v>211892.09724600002</v>
      </c>
      <c r="CD12" s="69">
        <v>180491.429951</v>
      </c>
      <c r="CE12" s="257">
        <v>640.1921440000001</v>
      </c>
      <c r="CF12" s="257">
        <f>Table9187[[#This Row],[الربع الثاني عام 2024م
Quarter 2 2024 السوق الموازية
(NOMU)]]+Table9187[[#This Row],[الربع الثاني عام 2024م
Quarter 2 2024 السوق الرئيسية
(TASI)]]</f>
        <v>181131.622095</v>
      </c>
      <c r="CG12" s="69">
        <v>174239.37225300001</v>
      </c>
      <c r="CH12" s="257">
        <v>872.019273</v>
      </c>
      <c r="CI12" s="257">
        <f>Table9187[[#This Row],[الربع الثالث عام 2024م
Quarter 3 2024 السوق الرئيسية
(TASI)]]+Table9187[[#This Row],[الربع الثالث عام 2024م
Quarter 3 2024 السوق الموازية
(NOMU)]]</f>
        <v>175111.39152600002</v>
      </c>
    </row>
    <row r="13" spans="2:87" ht="32.5" customHeight="1" thickBot="1">
      <c r="B13" s="130">
        <v>2</v>
      </c>
      <c r="C13" s="66" t="s">
        <v>88</v>
      </c>
      <c r="D13" s="67">
        <v>97004</v>
      </c>
      <c r="E13" s="68">
        <v>29.917316409999998</v>
      </c>
      <c r="F13" s="68">
        <v>97033.917316410007</v>
      </c>
      <c r="G13" s="68">
        <v>98481</v>
      </c>
      <c r="H13" s="68">
        <v>40.190799480000003</v>
      </c>
      <c r="I13" s="68">
        <v>98521.190799479999</v>
      </c>
      <c r="J13" s="68">
        <v>96835</v>
      </c>
      <c r="K13" s="68">
        <v>26.859514770000001</v>
      </c>
      <c r="L13" s="68">
        <v>96861.859514769996</v>
      </c>
      <c r="M13" s="68">
        <v>81454</v>
      </c>
      <c r="N13" s="68">
        <v>33.826280990000001</v>
      </c>
      <c r="O13" s="68">
        <v>81487.826280990004</v>
      </c>
      <c r="P13" s="69">
        <v>76130.185446529998</v>
      </c>
      <c r="Q13" s="69">
        <v>45.240510790000002</v>
      </c>
      <c r="R13" s="68">
        <v>76175.425957319996</v>
      </c>
      <c r="S13" s="69">
        <v>53530.166505999994</v>
      </c>
      <c r="T13" s="69">
        <v>49.318068740000001</v>
      </c>
      <c r="U13" s="68">
        <v>53579.484574739996</v>
      </c>
      <c r="V13" s="69">
        <v>52426.281849999999</v>
      </c>
      <c r="W13" s="69">
        <v>41.056456109999999</v>
      </c>
      <c r="X13" s="68">
        <v>52467.338306110003</v>
      </c>
      <c r="Y13" s="69">
        <v>48966.19129486</v>
      </c>
      <c r="Z13" s="69">
        <v>64.3892515</v>
      </c>
      <c r="AA13" s="68">
        <v>49030.580546359997</v>
      </c>
      <c r="AB13" s="69">
        <v>63983.716300990003</v>
      </c>
      <c r="AC13" s="69">
        <v>749.31347114000005</v>
      </c>
      <c r="AD13" s="68">
        <v>64733.029772130001</v>
      </c>
      <c r="AE13" s="69">
        <v>88320.602604040003</v>
      </c>
      <c r="AF13" s="69">
        <v>442.64261882000005</v>
      </c>
      <c r="AG13" s="68">
        <f t="shared" si="0"/>
        <v>88763.245222860001</v>
      </c>
      <c r="AH13" s="69">
        <v>104582.71154888</v>
      </c>
      <c r="AI13" s="69">
        <v>676.53256727000007</v>
      </c>
      <c r="AJ13" s="68">
        <f t="shared" si="1"/>
        <v>105259.24411615</v>
      </c>
      <c r="AK13" s="69">
        <v>212220.90094091999</v>
      </c>
      <c r="AL13" s="69">
        <v>823.67208340000002</v>
      </c>
      <c r="AM13" s="68">
        <f t="shared" si="2"/>
        <v>213044.57302431998</v>
      </c>
      <c r="AN13" s="69">
        <v>296139.04387428</v>
      </c>
      <c r="AO13" s="69">
        <v>1387.3969489999999</v>
      </c>
      <c r="AP13" s="68">
        <f t="shared" si="3"/>
        <v>297526.44082328002</v>
      </c>
      <c r="AQ13" s="69">
        <v>282188.21543301002</v>
      </c>
      <c r="AR13" s="69">
        <v>1400.69497045</v>
      </c>
      <c r="AS13" s="68">
        <f t="shared" si="4"/>
        <v>283588.91040346003</v>
      </c>
      <c r="AT13" s="69">
        <v>243929.18533400001</v>
      </c>
      <c r="AU13" s="69">
        <v>882.46481599999993</v>
      </c>
      <c r="AV13" s="68">
        <f t="shared" si="5"/>
        <v>244811.65015</v>
      </c>
      <c r="AW13" s="69">
        <v>173749.54096499999</v>
      </c>
      <c r="AX13" s="69">
        <v>1159.4868059999999</v>
      </c>
      <c r="AY13" s="68">
        <f t="shared" si="6"/>
        <v>174909.02777099999</v>
      </c>
      <c r="AZ13" s="69">
        <v>169195.54606200001</v>
      </c>
      <c r="BA13" s="69">
        <v>1620.6189800000002</v>
      </c>
      <c r="BB13" s="68">
        <f t="shared" si="7"/>
        <v>170816.16504200001</v>
      </c>
      <c r="BC13" s="69">
        <v>185841.247474</v>
      </c>
      <c r="BD13" s="69">
        <v>3630.4144980000001</v>
      </c>
      <c r="BE13" s="69">
        <f t="shared" si="8"/>
        <v>189471.661972</v>
      </c>
      <c r="BF13" s="69">
        <v>163772.96949299998</v>
      </c>
      <c r="BG13" s="69">
        <v>976.343616</v>
      </c>
      <c r="BH13" s="69">
        <f t="shared" si="9"/>
        <v>164749.31310899998</v>
      </c>
      <c r="BI13" s="69">
        <v>141289.77607600001</v>
      </c>
      <c r="BJ13" s="69">
        <v>1088.0305880000001</v>
      </c>
      <c r="BK13" s="69">
        <f t="shared" si="10"/>
        <v>142377.806664</v>
      </c>
      <c r="BL13" s="69">
        <v>109663.539294</v>
      </c>
      <c r="BM13" s="69">
        <v>737.11583399999995</v>
      </c>
      <c r="BN13" s="69">
        <f t="shared" si="11"/>
        <v>110400.655128</v>
      </c>
      <c r="BO13" s="69">
        <v>97057.689616999996</v>
      </c>
      <c r="BP13" s="69">
        <v>794.16371600000002</v>
      </c>
      <c r="BQ13" s="68">
        <f>Table9187[[#This Row],[الربع الأول عام 2023م
Quarter 1 2023 السوق الرئيسية
(TASI)]]+Table9187[[#This Row],[الربع الأول عام 2023م
Quarter 1 2023 السوق الموازية
(NOMU)]]</f>
        <v>97851.853332999992</v>
      </c>
      <c r="BR13" s="69">
        <v>119935.64972</v>
      </c>
      <c r="BS13" s="69">
        <v>901.54531100000008</v>
      </c>
      <c r="BT13" s="68">
        <f>Table9187[[#This Row],[الربع الثاني عام 2023م
Quarter 2 2023 السوق الرئيسية
(TASI)]]+Table9187[[#This Row],[الربع الثاني عام 2023م
Quarter 2 2023 السوق الموازية
(NOMU)3]]</f>
        <v>120837.195031</v>
      </c>
      <c r="BU13" s="69">
        <v>139250.268346</v>
      </c>
      <c r="BV13" s="257">
        <v>1727.0565919999999</v>
      </c>
      <c r="BW13" s="257">
        <v>140977.32493800001</v>
      </c>
      <c r="BX13" s="69">
        <v>125784.31279699999</v>
      </c>
      <c r="BY13" s="257">
        <v>903.96731299999999</v>
      </c>
      <c r="BZ13" s="257">
        <v>126688.28010999999</v>
      </c>
      <c r="CA13" s="69">
        <v>193501.639326</v>
      </c>
      <c r="CB13" s="257">
        <v>1370.377884</v>
      </c>
      <c r="CC13" s="257">
        <f>Table9187[[#This Row],[الربع الأول عام 2024م
Quarter 1 2024 السوق الرئيسية
(TASI)]]+Table9187[[#This Row],[الربع الأول عام 2024م
Quarter 1 2024 السوق الموازية
(NOMU)]]</f>
        <v>194872.01720999999</v>
      </c>
      <c r="CD13" s="69">
        <v>128884.814545</v>
      </c>
      <c r="CE13" s="257">
        <v>1602.160648</v>
      </c>
      <c r="CF13" s="257">
        <f>Table9187[[#This Row],[الربع الثاني عام 2024م
Quarter 2 2024 السوق الموازية
(NOMU)]]+Table9187[[#This Row],[الربع الثاني عام 2024م
Quarter 2 2024 السوق الرئيسية
(TASI)]]</f>
        <v>130486.97519300001</v>
      </c>
      <c r="CG13" s="69">
        <v>149885.05816700001</v>
      </c>
      <c r="CH13" s="257">
        <v>1481.9796329999999</v>
      </c>
      <c r="CI13" s="257">
        <f>Table9187[[#This Row],[الربع الثالث عام 2024م
Quarter 3 2024 السوق الرئيسية
(TASI)]]+Table9187[[#This Row],[الربع الثالث عام 2024م
Quarter 3 2024 السوق الموازية
(NOMU)]]</f>
        <v>151367.03780000002</v>
      </c>
    </row>
    <row r="14" spans="2:87" ht="30" customHeight="1" thickBot="1">
      <c r="B14" s="130">
        <v>3</v>
      </c>
      <c r="C14" s="66" t="s">
        <v>92</v>
      </c>
      <c r="D14" s="67">
        <v>19355</v>
      </c>
      <c r="E14" s="68">
        <v>11.35513914</v>
      </c>
      <c r="F14" s="68">
        <v>19366.35513914</v>
      </c>
      <c r="G14" s="68">
        <v>20706</v>
      </c>
      <c r="H14" s="68">
        <v>8.0697442800000019</v>
      </c>
      <c r="I14" s="68">
        <v>20714.069744280001</v>
      </c>
      <c r="J14" s="68">
        <v>22355</v>
      </c>
      <c r="K14" s="68">
        <v>8.0225887799999995</v>
      </c>
      <c r="L14" s="68">
        <v>22363.022588780001</v>
      </c>
      <c r="M14" s="68">
        <v>14446</v>
      </c>
      <c r="N14" s="68">
        <v>2.52408089</v>
      </c>
      <c r="O14" s="68">
        <v>14448.52408089</v>
      </c>
      <c r="P14" s="69">
        <v>20138.456073869998</v>
      </c>
      <c r="Q14" s="69">
        <v>8.9088341500000006</v>
      </c>
      <c r="R14" s="68">
        <v>20147.364908019998</v>
      </c>
      <c r="S14" s="69">
        <v>16384.607304999998</v>
      </c>
      <c r="T14" s="69">
        <v>14.56614901</v>
      </c>
      <c r="U14" s="68">
        <v>16399.173454009997</v>
      </c>
      <c r="V14" s="69">
        <v>19308.41417</v>
      </c>
      <c r="W14" s="69">
        <v>12.645044220000001</v>
      </c>
      <c r="X14" s="68">
        <v>19321.05921422</v>
      </c>
      <c r="Y14" s="69">
        <v>14144.418469929999</v>
      </c>
      <c r="Z14" s="69">
        <v>15.630937540000001</v>
      </c>
      <c r="AA14" s="68">
        <v>14160.049407469998</v>
      </c>
      <c r="AB14" s="69">
        <v>22014.08682452</v>
      </c>
      <c r="AC14" s="69">
        <v>255.08472186</v>
      </c>
      <c r="AD14" s="68">
        <v>22269.171546379999</v>
      </c>
      <c r="AE14" s="69">
        <v>32574.440775690004</v>
      </c>
      <c r="AF14" s="69">
        <v>157.12060758999999</v>
      </c>
      <c r="AG14" s="68">
        <f t="shared" si="0"/>
        <v>32731.561383280005</v>
      </c>
      <c r="AH14" s="69">
        <v>36523.172910189998</v>
      </c>
      <c r="AI14" s="69">
        <v>288.21767612999997</v>
      </c>
      <c r="AJ14" s="68">
        <f t="shared" si="1"/>
        <v>36811.390586319998</v>
      </c>
      <c r="AK14" s="69">
        <v>82197.190287460005</v>
      </c>
      <c r="AL14" s="69">
        <v>223.76274875000001</v>
      </c>
      <c r="AM14" s="68">
        <f t="shared" si="2"/>
        <v>82420.953036210005</v>
      </c>
      <c r="AN14" s="69">
        <v>154097.42379098001</v>
      </c>
      <c r="AO14" s="69">
        <v>573.28393410000001</v>
      </c>
      <c r="AP14" s="68">
        <f t="shared" si="3"/>
        <v>154670.70772508002</v>
      </c>
      <c r="AQ14" s="69">
        <v>158410.18731635</v>
      </c>
      <c r="AR14" s="69">
        <v>617.73365285</v>
      </c>
      <c r="AS14" s="68">
        <f t="shared" si="4"/>
        <v>159027.9209692</v>
      </c>
      <c r="AT14" s="69">
        <v>140529.78820900002</v>
      </c>
      <c r="AU14" s="69">
        <v>375.44141500000001</v>
      </c>
      <c r="AV14" s="68">
        <f t="shared" si="5"/>
        <v>140905.22962400003</v>
      </c>
      <c r="AW14" s="69">
        <v>96814.747378</v>
      </c>
      <c r="AX14" s="69">
        <v>411.70084499999996</v>
      </c>
      <c r="AY14" s="68">
        <f t="shared" si="6"/>
        <v>97226.448222999999</v>
      </c>
      <c r="AZ14" s="69">
        <v>86985.263951000001</v>
      </c>
      <c r="BA14" s="69">
        <v>951.12686600000006</v>
      </c>
      <c r="BB14" s="68">
        <f t="shared" si="7"/>
        <v>87936.390817000007</v>
      </c>
      <c r="BC14" s="69">
        <v>90564.839903999993</v>
      </c>
      <c r="BD14" s="69">
        <v>1882.462475</v>
      </c>
      <c r="BE14" s="69">
        <f t="shared" si="8"/>
        <v>92447.302378999986</v>
      </c>
      <c r="BF14" s="69">
        <v>83146.932143999991</v>
      </c>
      <c r="BG14" s="69">
        <v>499.38626199999999</v>
      </c>
      <c r="BH14" s="69">
        <f t="shared" si="9"/>
        <v>83646.318405999991</v>
      </c>
      <c r="BI14" s="69">
        <v>68567.075022000005</v>
      </c>
      <c r="BJ14" s="69">
        <v>498.59811300000001</v>
      </c>
      <c r="BK14" s="69">
        <f t="shared" si="10"/>
        <v>69065.673135000005</v>
      </c>
      <c r="BL14" s="69">
        <v>54266.115114000007</v>
      </c>
      <c r="BM14" s="69">
        <v>310.54681000000005</v>
      </c>
      <c r="BN14" s="69">
        <f t="shared" si="11"/>
        <v>54576.661924000007</v>
      </c>
      <c r="BO14" s="69">
        <v>47029.971386999998</v>
      </c>
      <c r="BP14" s="69">
        <v>335.44810299999995</v>
      </c>
      <c r="BQ14" s="68">
        <f>Table9187[[#This Row],[الربع الأول عام 2023م
Quarter 1 2023 السوق الرئيسية
(TASI)]]+Table9187[[#This Row],[الربع الأول عام 2023م
Quarter 1 2023 السوق الموازية
(NOMU)]]</f>
        <v>47365.41949</v>
      </c>
      <c r="BR14" s="69">
        <v>57923.323130999997</v>
      </c>
      <c r="BS14" s="69">
        <v>434.23924199999999</v>
      </c>
      <c r="BT14" s="68">
        <f>Table9187[[#This Row],[الربع الثاني عام 2023م
Quarter 2 2023 السوق الرئيسية
(TASI)]]+Table9187[[#This Row],[الربع الثاني عام 2023م
Quarter 2 2023 السوق الموازية
(NOMU)3]]</f>
        <v>58357.562373000001</v>
      </c>
      <c r="BU14" s="69">
        <v>72829.781772999995</v>
      </c>
      <c r="BV14" s="257">
        <v>592.49346200000002</v>
      </c>
      <c r="BW14" s="257">
        <v>73422.275234999994</v>
      </c>
      <c r="BX14" s="69">
        <v>71276.594963999989</v>
      </c>
      <c r="BY14" s="257">
        <v>465.40979000000004</v>
      </c>
      <c r="BZ14" s="257">
        <v>71742.004753999994</v>
      </c>
      <c r="CA14" s="69">
        <v>108156.826015</v>
      </c>
      <c r="CB14" s="257">
        <v>603.18971299999998</v>
      </c>
      <c r="CC14" s="257">
        <f>Table9187[[#This Row],[الربع الأول عام 2024م
Quarter 1 2024 السوق الرئيسية
(TASI)]]+Table9187[[#This Row],[الربع الأول عام 2024م
Quarter 1 2024 السوق الموازية
(NOMU)]]</f>
        <v>108760.015728</v>
      </c>
      <c r="CD14" s="69">
        <v>61028.891973999998</v>
      </c>
      <c r="CE14" s="257">
        <v>531.61120900000003</v>
      </c>
      <c r="CF14" s="257">
        <f>Table9187[[#This Row],[الربع الثاني عام 2024م
Quarter 2 2024 السوق الموازية
(NOMU)]]+Table9187[[#This Row],[الربع الثاني عام 2024م
Quarter 2 2024 السوق الرئيسية
(TASI)]]</f>
        <v>61560.503183000001</v>
      </c>
      <c r="CG14" s="69">
        <v>67835.931998999993</v>
      </c>
      <c r="CH14" s="257">
        <v>619.25682899999993</v>
      </c>
      <c r="CI14" s="257">
        <f>Table9187[[#This Row],[الربع الثالث عام 2024م
Quarter 3 2024 السوق الرئيسية
(TASI)]]+Table9187[[#This Row],[الربع الثالث عام 2024م
Quarter 3 2024 السوق الموازية
(NOMU)]]</f>
        <v>68455.188827999998</v>
      </c>
    </row>
    <row r="15" spans="2:87" ht="30" customHeight="1" thickBot="1">
      <c r="B15" s="130">
        <v>4</v>
      </c>
      <c r="C15" s="66" t="s">
        <v>160</v>
      </c>
      <c r="D15" s="67">
        <v>5452</v>
      </c>
      <c r="E15" s="68">
        <v>0</v>
      </c>
      <c r="F15" s="68">
        <v>5452</v>
      </c>
      <c r="G15" s="68">
        <v>4680</v>
      </c>
      <c r="H15" s="68">
        <v>0</v>
      </c>
      <c r="I15" s="68">
        <v>4680</v>
      </c>
      <c r="J15" s="68">
        <v>8228</v>
      </c>
      <c r="K15" s="68">
        <v>0</v>
      </c>
      <c r="L15" s="68">
        <v>8228</v>
      </c>
      <c r="M15" s="68">
        <v>4961</v>
      </c>
      <c r="N15" s="68">
        <v>0</v>
      </c>
      <c r="O15" s="68">
        <v>4961</v>
      </c>
      <c r="P15" s="69">
        <v>7617.9587811599995</v>
      </c>
      <c r="Q15" s="69">
        <v>0</v>
      </c>
      <c r="R15" s="68">
        <v>7617.9587811599995</v>
      </c>
      <c r="S15" s="69">
        <v>5440.354781</v>
      </c>
      <c r="T15" s="69">
        <v>0</v>
      </c>
      <c r="U15" s="68">
        <v>5440.354781</v>
      </c>
      <c r="V15" s="69">
        <v>5002.5725089999996</v>
      </c>
      <c r="W15" s="69">
        <v>0</v>
      </c>
      <c r="X15" s="68">
        <v>5002.5725089999996</v>
      </c>
      <c r="Y15" s="69">
        <v>3859.36976194</v>
      </c>
      <c r="Z15" s="69">
        <v>0</v>
      </c>
      <c r="AA15" s="68">
        <v>3859.36976194</v>
      </c>
      <c r="AB15" s="69">
        <v>4535.4166005999996</v>
      </c>
      <c r="AC15" s="69">
        <v>0</v>
      </c>
      <c r="AD15" s="68">
        <v>4535.4166005999996</v>
      </c>
      <c r="AE15" s="69">
        <v>6751.6549180800002</v>
      </c>
      <c r="AF15" s="69">
        <v>0</v>
      </c>
      <c r="AG15" s="68">
        <f t="shared" si="0"/>
        <v>6751.6549180800002</v>
      </c>
      <c r="AH15" s="69">
        <v>7881.4090909100014</v>
      </c>
      <c r="AI15" s="69">
        <v>0</v>
      </c>
      <c r="AJ15" s="68">
        <f t="shared" si="1"/>
        <v>7881.4090909100014</v>
      </c>
      <c r="AK15" s="69">
        <v>5139.3066771800004</v>
      </c>
      <c r="AL15" s="69">
        <v>0</v>
      </c>
      <c r="AM15" s="68">
        <f t="shared" si="2"/>
        <v>5139.3066771800004</v>
      </c>
      <c r="AN15" s="69">
        <v>7171.6064499399999</v>
      </c>
      <c r="AO15" s="69">
        <v>0</v>
      </c>
      <c r="AP15" s="68">
        <f t="shared" si="3"/>
        <v>7171.6064499399999</v>
      </c>
      <c r="AQ15" s="69">
        <v>13507.154839029999</v>
      </c>
      <c r="AR15" s="69">
        <v>0</v>
      </c>
      <c r="AS15" s="68">
        <f t="shared" si="4"/>
        <v>13507.154839029999</v>
      </c>
      <c r="AT15" s="69">
        <v>17760.570077999997</v>
      </c>
      <c r="AU15" s="69">
        <v>16.182030999999998</v>
      </c>
      <c r="AV15" s="68">
        <f t="shared" si="5"/>
        <v>17776.752108999997</v>
      </c>
      <c r="AW15" s="69">
        <v>16344.914801000001</v>
      </c>
      <c r="AX15" s="69">
        <v>31.525956000000001</v>
      </c>
      <c r="AY15" s="68">
        <f t="shared" si="6"/>
        <v>16376.440757</v>
      </c>
      <c r="AZ15" s="69">
        <v>23677.998847999999</v>
      </c>
      <c r="BA15" s="69">
        <v>51.205126</v>
      </c>
      <c r="BB15" s="68">
        <f t="shared" si="7"/>
        <v>23729.203974</v>
      </c>
      <c r="BC15" s="69">
        <v>38916.476592000006</v>
      </c>
      <c r="BD15" s="69">
        <v>142.249109</v>
      </c>
      <c r="BE15" s="69">
        <f t="shared" si="8"/>
        <v>39058.725701000003</v>
      </c>
      <c r="BF15" s="69">
        <v>44402.313934000005</v>
      </c>
      <c r="BG15" s="69">
        <v>42.284578000000003</v>
      </c>
      <c r="BH15" s="69">
        <f t="shared" si="9"/>
        <v>44444.598512000004</v>
      </c>
      <c r="BI15" s="69">
        <v>30237.436711000002</v>
      </c>
      <c r="BJ15" s="69">
        <v>31.533617</v>
      </c>
      <c r="BK15" s="69">
        <f t="shared" si="10"/>
        <v>30268.970328000003</v>
      </c>
      <c r="BL15" s="69">
        <v>28185.567201000002</v>
      </c>
      <c r="BM15" s="69">
        <v>18.598928999999998</v>
      </c>
      <c r="BN15" s="69">
        <f t="shared" si="11"/>
        <v>28204.166130000001</v>
      </c>
      <c r="BO15" s="69">
        <v>24468.867569000002</v>
      </c>
      <c r="BP15" s="69">
        <v>27.981312000000003</v>
      </c>
      <c r="BQ15" s="68">
        <f>Table9187[[#This Row],[الربع الأول عام 2023م
Quarter 1 2023 السوق الرئيسية
(TASI)]]+Table9187[[#This Row],[الربع الأول عام 2023م
Quarter 1 2023 السوق الموازية
(NOMU)]]</f>
        <v>24496.848881000002</v>
      </c>
      <c r="BR15" s="69">
        <v>20462.646191</v>
      </c>
      <c r="BS15" s="69">
        <v>7.8528039999999999</v>
      </c>
      <c r="BT15" s="68">
        <f>Table9187[[#This Row],[الربع الثاني عام 2023م
Quarter 2 2023 السوق الرئيسية
(TASI)]]+Table9187[[#This Row],[الربع الثاني عام 2023م
Quarter 2 2023 السوق الموازية
(NOMU)3]]</f>
        <v>20470.498994999998</v>
      </c>
      <c r="BU15" s="69">
        <v>28830.420695000001</v>
      </c>
      <c r="BV15" s="257">
        <v>26.384699000000001</v>
      </c>
      <c r="BW15" s="257">
        <v>28856.805393999999</v>
      </c>
      <c r="BX15" s="69">
        <v>33684.080082</v>
      </c>
      <c r="BY15" s="257">
        <v>5.4397649999999995</v>
      </c>
      <c r="BZ15" s="257">
        <v>33689.519847000003</v>
      </c>
      <c r="CA15" s="69">
        <v>62403.196777000005</v>
      </c>
      <c r="CB15" s="257">
        <v>40.956825000000002</v>
      </c>
      <c r="CC15" s="257">
        <f>Table9187[[#This Row],[الربع الأول عام 2024م
Quarter 1 2024 السوق الرئيسية
(TASI)]]+Table9187[[#This Row],[الربع الأول عام 2024م
Quarter 1 2024 السوق الموازية
(NOMU)]]</f>
        <v>62444.153602000006</v>
      </c>
      <c r="CD15" s="69">
        <v>67554.123793000006</v>
      </c>
      <c r="CE15" s="257">
        <v>32.998157999999997</v>
      </c>
      <c r="CF15" s="257">
        <f>Table9187[[#This Row],[الربع الثاني عام 2024م
Quarter 2 2024 السوق الموازية
(NOMU)]]+Table9187[[#This Row],[الربع الثاني عام 2024م
Quarter 2 2024 السوق الرئيسية
(TASI)]]</f>
        <v>67587.121951000008</v>
      </c>
      <c r="CG15" s="69">
        <v>59267.845617999999</v>
      </c>
      <c r="CH15" s="257">
        <v>17.581561000000001</v>
      </c>
      <c r="CI15" s="257">
        <f>Table9187[[#This Row],[الربع الثالث عام 2024م
Quarter 3 2024 السوق الرئيسية
(TASI)]]+Table9187[[#This Row],[الربع الثالث عام 2024م
Quarter 3 2024 السوق الموازية
(NOMU)]]</f>
        <v>59285.427178999998</v>
      </c>
    </row>
    <row r="16" spans="2:87" ht="30" customHeight="1" thickBot="1">
      <c r="B16" s="130">
        <v>5</v>
      </c>
      <c r="C16" s="66" t="s">
        <v>151</v>
      </c>
      <c r="D16" s="67">
        <v>3739</v>
      </c>
      <c r="E16" s="68">
        <v>0.80154091999999999</v>
      </c>
      <c r="F16" s="68">
        <v>3739.8015409200002</v>
      </c>
      <c r="G16" s="68">
        <v>4799</v>
      </c>
      <c r="H16" s="68">
        <v>0.47155999999999998</v>
      </c>
      <c r="I16" s="68">
        <v>4799.47156</v>
      </c>
      <c r="J16" s="68">
        <v>5076</v>
      </c>
      <c r="K16" s="68">
        <v>0</v>
      </c>
      <c r="L16" s="68">
        <v>5076</v>
      </c>
      <c r="M16" s="68">
        <v>4910</v>
      </c>
      <c r="N16" s="68">
        <v>0</v>
      </c>
      <c r="O16" s="68">
        <v>4910</v>
      </c>
      <c r="P16" s="69">
        <v>8086.1955625300006</v>
      </c>
      <c r="Q16" s="69">
        <v>0</v>
      </c>
      <c r="R16" s="68">
        <v>8086.1955625300006</v>
      </c>
      <c r="S16" s="69">
        <v>8126.7366270000002</v>
      </c>
      <c r="T16" s="69">
        <v>3.1908252000000004</v>
      </c>
      <c r="U16" s="68">
        <v>8129.9274522000005</v>
      </c>
      <c r="V16" s="69">
        <v>20016.052991</v>
      </c>
      <c r="W16" s="69">
        <v>0</v>
      </c>
      <c r="X16" s="68">
        <v>20016.052991</v>
      </c>
      <c r="Y16" s="69">
        <v>12228.40613333</v>
      </c>
      <c r="Z16" s="69">
        <v>0</v>
      </c>
      <c r="AA16" s="68">
        <v>12228.40613333</v>
      </c>
      <c r="AB16" s="69">
        <v>13568.031107820001</v>
      </c>
      <c r="AC16" s="69">
        <v>0.28942218000000003</v>
      </c>
      <c r="AD16" s="68">
        <v>13568.320530000001</v>
      </c>
      <c r="AE16" s="69">
        <v>11736.83330679</v>
      </c>
      <c r="AF16" s="69">
        <v>5.1896150000000002E-2</v>
      </c>
      <c r="AG16" s="68">
        <f t="shared" si="0"/>
        <v>11736.88520294</v>
      </c>
      <c r="AH16" s="69">
        <v>12292.219779039999</v>
      </c>
      <c r="AI16" s="69">
        <v>0</v>
      </c>
      <c r="AJ16" s="68">
        <f t="shared" si="1"/>
        <v>12292.219779039999</v>
      </c>
      <c r="AK16" s="69">
        <v>9959.3844649000002</v>
      </c>
      <c r="AL16" s="69">
        <v>0</v>
      </c>
      <c r="AM16" s="68">
        <f t="shared" si="2"/>
        <v>9959.3844649000002</v>
      </c>
      <c r="AN16" s="69">
        <v>7360.1438730299997</v>
      </c>
      <c r="AO16" s="69">
        <v>4.8328474999999997</v>
      </c>
      <c r="AP16" s="68">
        <f t="shared" si="3"/>
        <v>7364.9767205299995</v>
      </c>
      <c r="AQ16" s="69">
        <v>8327.1030915699994</v>
      </c>
      <c r="AR16" s="69">
        <v>2.45177815</v>
      </c>
      <c r="AS16" s="68">
        <f t="shared" si="4"/>
        <v>8329.5548697199993</v>
      </c>
      <c r="AT16" s="69">
        <v>11663.276413</v>
      </c>
      <c r="AU16" s="69">
        <v>18.196452000000001</v>
      </c>
      <c r="AV16" s="68">
        <f t="shared" si="5"/>
        <v>11681.472865</v>
      </c>
      <c r="AW16" s="69">
        <v>9853.6724400000003</v>
      </c>
      <c r="AX16" s="69">
        <v>9.3583650000000009</v>
      </c>
      <c r="AY16" s="68">
        <f t="shared" si="6"/>
        <v>9863.0308050000003</v>
      </c>
      <c r="AZ16" s="69">
        <v>9067.7029299999995</v>
      </c>
      <c r="BA16" s="69">
        <v>7.88978</v>
      </c>
      <c r="BB16" s="68">
        <f t="shared" si="7"/>
        <v>9075.592709999999</v>
      </c>
      <c r="BC16" s="69">
        <v>23959.071829</v>
      </c>
      <c r="BD16" s="69">
        <v>8.598863999999999</v>
      </c>
      <c r="BE16" s="69">
        <f t="shared" si="8"/>
        <v>23967.670693</v>
      </c>
      <c r="BF16" s="69">
        <v>27761.221527999998</v>
      </c>
      <c r="BG16" s="69">
        <v>19.651622</v>
      </c>
      <c r="BH16" s="69">
        <f t="shared" si="9"/>
        <v>27780.873149999999</v>
      </c>
      <c r="BI16" s="69">
        <v>17128.838152</v>
      </c>
      <c r="BJ16" s="69">
        <v>20.649046000000002</v>
      </c>
      <c r="BK16" s="69">
        <f t="shared" si="10"/>
        <v>17149.487197999999</v>
      </c>
      <c r="BL16" s="69">
        <v>20141.090573000001</v>
      </c>
      <c r="BM16" s="69">
        <v>17.523662999999999</v>
      </c>
      <c r="BN16" s="69">
        <f t="shared" si="11"/>
        <v>20158.614236000001</v>
      </c>
      <c r="BO16" s="69">
        <v>21724.301561</v>
      </c>
      <c r="BP16" s="69">
        <v>757.51542400000005</v>
      </c>
      <c r="BQ16" s="68">
        <f>Table9187[[#This Row],[الربع الأول عام 2023م
Quarter 1 2023 السوق الرئيسية
(TASI)]]+Table9187[[#This Row],[الربع الأول عام 2023م
Quarter 1 2023 السوق الموازية
(NOMU)]]</f>
        <v>22481.816985000001</v>
      </c>
      <c r="BR16" s="69">
        <v>30475.422483000002</v>
      </c>
      <c r="BS16" s="69">
        <v>118.06138900000001</v>
      </c>
      <c r="BT16" s="68">
        <f>Table9187[[#This Row],[الربع الثاني عام 2023م
Quarter 2 2023 السوق الرئيسية
(TASI)]]+Table9187[[#This Row],[الربع الثاني عام 2023م
Quarter 2 2023 السوق الموازية
(NOMU)3]]</f>
        <v>30593.483872000001</v>
      </c>
      <c r="BU16" s="69">
        <v>42139.165338999999</v>
      </c>
      <c r="BV16" s="257">
        <v>73.183909999999997</v>
      </c>
      <c r="BW16" s="257">
        <v>42212.349248999999</v>
      </c>
      <c r="BX16" s="69">
        <v>46950.459598000001</v>
      </c>
      <c r="BY16" s="257">
        <v>46.244373000000003</v>
      </c>
      <c r="BZ16" s="257">
        <v>46996.703971000003</v>
      </c>
      <c r="CA16" s="69">
        <v>88892.967485000001</v>
      </c>
      <c r="CB16" s="257">
        <v>168.33616499999999</v>
      </c>
      <c r="CC16" s="257">
        <f>Table9187[[#This Row],[الربع الأول عام 2024م
Quarter 1 2024 السوق الرئيسية
(TASI)]]+Table9187[[#This Row],[الربع الأول عام 2024م
Quarter 1 2024 السوق الموازية
(NOMU)]]</f>
        <v>89061.303650000002</v>
      </c>
      <c r="CD16" s="69">
        <v>67328.572273999991</v>
      </c>
      <c r="CE16" s="257">
        <v>171.90454299999999</v>
      </c>
      <c r="CF16" s="257">
        <f>Table9187[[#This Row],[الربع الثاني عام 2024م
Quarter 2 2024 السوق الموازية
(NOMU)]]+Table9187[[#This Row],[الربع الثاني عام 2024م
Quarter 2 2024 السوق الرئيسية
(TASI)]]</f>
        <v>67500.476816999988</v>
      </c>
      <c r="CG16" s="69">
        <v>57556.871264999994</v>
      </c>
      <c r="CH16" s="257">
        <v>201.25762900000001</v>
      </c>
      <c r="CI16" s="257">
        <f>Table9187[[#This Row],[الربع الثالث عام 2024م
Quarter 3 2024 السوق الرئيسية
(TASI)]]+Table9187[[#This Row],[الربع الثالث عام 2024م
Quarter 3 2024 السوق الموازية
(NOMU)]]</f>
        <v>57758.128893999994</v>
      </c>
    </row>
    <row r="17" spans="2:87" ht="30" customHeight="1" thickBot="1">
      <c r="B17" s="130">
        <v>6</v>
      </c>
      <c r="C17" s="66" t="s">
        <v>84</v>
      </c>
      <c r="D17" s="67">
        <v>14218</v>
      </c>
      <c r="E17" s="68">
        <v>13.823094710000001</v>
      </c>
      <c r="F17" s="68">
        <v>14231.82309471</v>
      </c>
      <c r="G17" s="68">
        <v>15647</v>
      </c>
      <c r="H17" s="68">
        <v>3.8751259000000005</v>
      </c>
      <c r="I17" s="68">
        <v>15650.8751259</v>
      </c>
      <c r="J17" s="68">
        <v>14891</v>
      </c>
      <c r="K17" s="68">
        <v>3.7682410000000002</v>
      </c>
      <c r="L17" s="68">
        <v>14894.768241</v>
      </c>
      <c r="M17" s="68">
        <v>10776</v>
      </c>
      <c r="N17" s="68">
        <v>5.3087034600000003</v>
      </c>
      <c r="O17" s="68">
        <v>10781.308703459999</v>
      </c>
      <c r="P17" s="69">
        <v>19967.556368789999</v>
      </c>
      <c r="Q17" s="69">
        <v>9.2827787199999996</v>
      </c>
      <c r="R17" s="68">
        <v>19976.83914751</v>
      </c>
      <c r="S17" s="69">
        <v>17383.929754999997</v>
      </c>
      <c r="T17" s="69">
        <v>11.387012859999999</v>
      </c>
      <c r="U17" s="68">
        <v>17395.316767859997</v>
      </c>
      <c r="V17" s="69">
        <v>18922.584501000001</v>
      </c>
      <c r="W17" s="69">
        <v>5.9477937100000009</v>
      </c>
      <c r="X17" s="68">
        <v>18928.532294709999</v>
      </c>
      <c r="Y17" s="69">
        <v>14859.269013789999</v>
      </c>
      <c r="Z17" s="69">
        <v>14.70533487</v>
      </c>
      <c r="AA17" s="68">
        <v>14873.974348659998</v>
      </c>
      <c r="AB17" s="69">
        <v>21562.07011873</v>
      </c>
      <c r="AC17" s="69">
        <v>105.67815972</v>
      </c>
      <c r="AD17" s="68">
        <v>21667.748278449999</v>
      </c>
      <c r="AE17" s="69">
        <v>32032.752035739999</v>
      </c>
      <c r="AF17" s="69">
        <v>82.342477979999998</v>
      </c>
      <c r="AG17" s="68">
        <f t="shared" si="0"/>
        <v>32115.09451372</v>
      </c>
      <c r="AH17" s="69">
        <v>34900.639751010007</v>
      </c>
      <c r="AI17" s="69">
        <v>88.14748462</v>
      </c>
      <c r="AJ17" s="68">
        <f t="shared" si="1"/>
        <v>34988.787235630007</v>
      </c>
      <c r="AK17" s="69">
        <v>65360.924083669997</v>
      </c>
      <c r="AL17" s="69">
        <v>134.84157920000001</v>
      </c>
      <c r="AM17" s="68">
        <f t="shared" si="2"/>
        <v>65495.765662869999</v>
      </c>
      <c r="AN17" s="69">
        <v>89887.423252930006</v>
      </c>
      <c r="AO17" s="69">
        <v>183.21191264999999</v>
      </c>
      <c r="AP17" s="68">
        <f t="shared" si="3"/>
        <v>90070.63516558001</v>
      </c>
      <c r="AQ17" s="69">
        <v>84283.210291910014</v>
      </c>
      <c r="AR17" s="69">
        <v>291.13985789999998</v>
      </c>
      <c r="AS17" s="68">
        <f t="shared" si="4"/>
        <v>84574.350149810009</v>
      </c>
      <c r="AT17" s="69">
        <v>73416.142399999997</v>
      </c>
      <c r="AU17" s="69">
        <v>835.15512999999999</v>
      </c>
      <c r="AV17" s="68">
        <f t="shared" si="5"/>
        <v>74251.297529999996</v>
      </c>
      <c r="AW17" s="69">
        <v>53920.385696999998</v>
      </c>
      <c r="AX17" s="69">
        <v>159.32742300000001</v>
      </c>
      <c r="AY17" s="68">
        <f t="shared" si="6"/>
        <v>54079.71312</v>
      </c>
      <c r="AZ17" s="69">
        <v>53988.574910999996</v>
      </c>
      <c r="BA17" s="69">
        <v>480.67254600000001</v>
      </c>
      <c r="BB17" s="68">
        <f t="shared" si="7"/>
        <v>54469.247456999998</v>
      </c>
      <c r="BC17" s="69">
        <v>58129.667973000003</v>
      </c>
      <c r="BD17" s="69">
        <v>417.08006699999999</v>
      </c>
      <c r="BE17" s="69">
        <f t="shared" si="8"/>
        <v>58546.748040000006</v>
      </c>
      <c r="BF17" s="69">
        <v>53876.115479</v>
      </c>
      <c r="BG17" s="69">
        <v>275.21973400000002</v>
      </c>
      <c r="BH17" s="69">
        <f t="shared" si="9"/>
        <v>54151.335212999998</v>
      </c>
      <c r="BI17" s="69">
        <v>39869.875218999994</v>
      </c>
      <c r="BJ17" s="69">
        <v>158.38280499999999</v>
      </c>
      <c r="BK17" s="69">
        <f t="shared" si="10"/>
        <v>40028.258023999995</v>
      </c>
      <c r="BL17" s="69">
        <v>31905.467065000004</v>
      </c>
      <c r="BM17" s="69">
        <v>2008.760808</v>
      </c>
      <c r="BN17" s="69">
        <f t="shared" si="11"/>
        <v>33914.227873000003</v>
      </c>
      <c r="BO17" s="69">
        <v>25938.854823000001</v>
      </c>
      <c r="BP17" s="69">
        <v>205.92976999999999</v>
      </c>
      <c r="BQ17" s="68">
        <f>Table9187[[#This Row],[الربع الأول عام 2023م
Quarter 1 2023 السوق الرئيسية
(TASI)]]+Table9187[[#This Row],[الربع الأول عام 2023م
Quarter 1 2023 السوق الموازية
(NOMU)]]</f>
        <v>26144.784593</v>
      </c>
      <c r="BR17" s="69">
        <v>35655.396026000002</v>
      </c>
      <c r="BS17" s="69">
        <v>184.48635200000001</v>
      </c>
      <c r="BT17" s="68">
        <f>Table9187[[#This Row],[الربع الثاني عام 2023م
Quarter 2 2023 السوق الرئيسية
(TASI)]]+Table9187[[#This Row],[الربع الثاني عام 2023م
Quarter 2 2023 السوق الموازية
(NOMU)3]]</f>
        <v>35839.882378000002</v>
      </c>
      <c r="BU17" s="69">
        <v>44278.940323999996</v>
      </c>
      <c r="BV17" s="257">
        <v>245.32703800000002</v>
      </c>
      <c r="BW17" s="257">
        <v>44524.267361999999</v>
      </c>
      <c r="BX17" s="69">
        <v>44743.541680000002</v>
      </c>
      <c r="BY17" s="257">
        <v>121.77239299999999</v>
      </c>
      <c r="BZ17" s="257">
        <v>44865.314073000001</v>
      </c>
      <c r="CA17" s="69">
        <v>66470.482111000005</v>
      </c>
      <c r="CB17" s="257">
        <v>177.59584799999999</v>
      </c>
      <c r="CC17" s="257">
        <f>Table9187[[#This Row],[الربع الأول عام 2024م
Quarter 1 2024 السوق الرئيسية
(TASI)]]+Table9187[[#This Row],[الربع الأول عام 2024م
Quarter 1 2024 السوق الموازية
(NOMU)]]</f>
        <v>66648.077959000002</v>
      </c>
      <c r="CD17" s="69">
        <v>42587.487584000002</v>
      </c>
      <c r="CE17" s="257">
        <v>235.36966799999999</v>
      </c>
      <c r="CF17" s="257">
        <f>Table9187[[#This Row],[الربع الثاني عام 2024م
Quarter 2 2024 السوق الموازية
(NOMU)]]+Table9187[[#This Row],[الربع الثاني عام 2024م
Quarter 2 2024 السوق الرئيسية
(TASI)]]</f>
        <v>42822.857252000002</v>
      </c>
      <c r="CG17" s="69">
        <v>47964.218127</v>
      </c>
      <c r="CH17" s="257">
        <v>314.90229599999998</v>
      </c>
      <c r="CI17" s="257">
        <f>Table9187[[#This Row],[الربع الثالث عام 2024م
Quarter 3 2024 السوق الرئيسية
(TASI)]]+Table9187[[#This Row],[الربع الثالث عام 2024م
Quarter 3 2024 السوق الموازية
(NOMU)]]</f>
        <v>48279.120423</v>
      </c>
    </row>
    <row r="18" spans="2:87" ht="30" customHeight="1" thickBot="1">
      <c r="B18" s="130">
        <v>7</v>
      </c>
      <c r="C18" s="66" t="s">
        <v>97</v>
      </c>
      <c r="D18" s="67">
        <v>51004</v>
      </c>
      <c r="E18" s="68">
        <v>36.461966330000003</v>
      </c>
      <c r="F18" s="68">
        <v>51040.461966330004</v>
      </c>
      <c r="G18" s="68">
        <v>57036</v>
      </c>
      <c r="H18" s="68">
        <v>24.395974880000001</v>
      </c>
      <c r="I18" s="68">
        <v>57060.395974879997</v>
      </c>
      <c r="J18" s="68">
        <v>55420</v>
      </c>
      <c r="K18" s="68">
        <v>37.378827040000004</v>
      </c>
      <c r="L18" s="68">
        <v>55457.378827039996</v>
      </c>
      <c r="M18" s="68">
        <v>39900</v>
      </c>
      <c r="N18" s="68">
        <v>13.28710592</v>
      </c>
      <c r="O18" s="68">
        <v>39913.287105919997</v>
      </c>
      <c r="P18" s="69">
        <v>48555.845446079999</v>
      </c>
      <c r="Q18" s="69">
        <v>24.065900759999998</v>
      </c>
      <c r="R18" s="68">
        <v>48579.911346839996</v>
      </c>
      <c r="S18" s="69">
        <v>33397.663704999999</v>
      </c>
      <c r="T18" s="69">
        <v>35.063565339999997</v>
      </c>
      <c r="U18" s="68">
        <v>33432.727270340001</v>
      </c>
      <c r="V18" s="69">
        <v>37054.419909999997</v>
      </c>
      <c r="W18" s="69">
        <v>21.06169994</v>
      </c>
      <c r="X18" s="68">
        <v>37075.481609939998</v>
      </c>
      <c r="Y18" s="69">
        <v>31380.768169850002</v>
      </c>
      <c r="Z18" s="69">
        <v>28.917605170000002</v>
      </c>
      <c r="AA18" s="68">
        <v>31409.685775020003</v>
      </c>
      <c r="AB18" s="69">
        <v>39806.055409619999</v>
      </c>
      <c r="AC18" s="69">
        <v>791.18723445000001</v>
      </c>
      <c r="AD18" s="68">
        <v>40597.24264407</v>
      </c>
      <c r="AE18" s="69">
        <v>49497.216059370003</v>
      </c>
      <c r="AF18" s="69">
        <v>320.81193070999996</v>
      </c>
      <c r="AG18" s="68">
        <f t="shared" si="0"/>
        <v>49818.027990080001</v>
      </c>
      <c r="AH18" s="69">
        <v>51685.650479999997</v>
      </c>
      <c r="AI18" s="69">
        <v>562.88182654000002</v>
      </c>
      <c r="AJ18" s="68">
        <f t="shared" si="1"/>
        <v>52248.532306539993</v>
      </c>
      <c r="AK18" s="69">
        <v>97865.707685119996</v>
      </c>
      <c r="AL18" s="69">
        <v>511.80023505000003</v>
      </c>
      <c r="AM18" s="68">
        <f t="shared" si="2"/>
        <v>98377.507920169999</v>
      </c>
      <c r="AN18" s="69">
        <v>134522.19812575</v>
      </c>
      <c r="AO18" s="69">
        <v>933.09293645000002</v>
      </c>
      <c r="AP18" s="68">
        <f t="shared" si="3"/>
        <v>135455.29106220001</v>
      </c>
      <c r="AQ18" s="69">
        <v>125852.80673191001</v>
      </c>
      <c r="AR18" s="69">
        <v>1133.8942422499999</v>
      </c>
      <c r="AS18" s="68">
        <f t="shared" si="4"/>
        <v>126986.70097416</v>
      </c>
      <c r="AT18" s="69">
        <v>111401.57023100001</v>
      </c>
      <c r="AU18" s="69">
        <v>532.54331000000002</v>
      </c>
      <c r="AV18" s="68">
        <f t="shared" si="5"/>
        <v>111934.113541</v>
      </c>
      <c r="AW18" s="69">
        <v>71839.886311000009</v>
      </c>
      <c r="AX18" s="69">
        <v>1248.1337490000001</v>
      </c>
      <c r="AY18" s="68">
        <f t="shared" si="6"/>
        <v>73088.02006000001</v>
      </c>
      <c r="AZ18" s="69">
        <v>67883.398192000008</v>
      </c>
      <c r="BA18" s="69">
        <v>1458.3573470000001</v>
      </c>
      <c r="BB18" s="68">
        <f t="shared" si="7"/>
        <v>69341.755539000005</v>
      </c>
      <c r="BC18" s="69">
        <v>81003.244647999993</v>
      </c>
      <c r="BD18" s="69">
        <v>1789.8643689999999</v>
      </c>
      <c r="BE18" s="69">
        <f t="shared" si="8"/>
        <v>82793.109016999995</v>
      </c>
      <c r="BF18" s="69">
        <v>62193.917888000004</v>
      </c>
      <c r="BG18" s="69">
        <v>637.36218699999995</v>
      </c>
      <c r="BH18" s="69">
        <f t="shared" si="9"/>
        <v>62831.280075000002</v>
      </c>
      <c r="BI18" s="69">
        <v>47346.733963999999</v>
      </c>
      <c r="BJ18" s="69">
        <v>526.17105100000003</v>
      </c>
      <c r="BK18" s="69">
        <f t="shared" si="10"/>
        <v>47872.905014999997</v>
      </c>
      <c r="BL18" s="69">
        <v>38043.820506999997</v>
      </c>
      <c r="BM18" s="69">
        <v>453.85373799999996</v>
      </c>
      <c r="BN18" s="69">
        <f t="shared" si="11"/>
        <v>38497.674244999995</v>
      </c>
      <c r="BO18" s="69">
        <v>30799.292300000001</v>
      </c>
      <c r="BP18" s="69">
        <v>331.65832499999999</v>
      </c>
      <c r="BQ18" s="68">
        <f>Table9187[[#This Row],[الربع الأول عام 2023م
Quarter 1 2023 السوق الرئيسية
(TASI)]]+Table9187[[#This Row],[الربع الأول عام 2023م
Quarter 1 2023 السوق الموازية
(NOMU)]]</f>
        <v>31130.950625000001</v>
      </c>
      <c r="BR18" s="69">
        <v>40846.089412000001</v>
      </c>
      <c r="BS18" s="69">
        <v>433.59497399999998</v>
      </c>
      <c r="BT18" s="68">
        <f>Table9187[[#This Row],[الربع الثاني عام 2023م
Quarter 2 2023 السوق الرئيسية
(TASI)]]+Table9187[[#This Row],[الربع الثاني عام 2023م
Quarter 2 2023 السوق الموازية
(NOMU)3]]</f>
        <v>41279.684386000001</v>
      </c>
      <c r="BU18" s="69">
        <v>41185.360535</v>
      </c>
      <c r="BV18" s="257">
        <v>536.62873500000001</v>
      </c>
      <c r="BW18" s="257">
        <v>41721.989269999998</v>
      </c>
      <c r="BX18" s="69">
        <v>36360.893154999998</v>
      </c>
      <c r="BY18" s="257">
        <v>415.86590899999999</v>
      </c>
      <c r="BZ18" s="257">
        <v>36776.759063999998</v>
      </c>
      <c r="CA18" s="69">
        <v>60690.250320000006</v>
      </c>
      <c r="CB18" s="257">
        <v>547.36473899999999</v>
      </c>
      <c r="CC18" s="257">
        <f>Table9187[[#This Row],[الربع الأول عام 2024م
Quarter 1 2024 السوق الرئيسية
(TASI)]]+Table9187[[#This Row],[الربع الأول عام 2024م
Quarter 1 2024 السوق الموازية
(NOMU)]]</f>
        <v>61237.615059000003</v>
      </c>
      <c r="CD18" s="69">
        <v>40013.995515000002</v>
      </c>
      <c r="CE18" s="257">
        <v>463.05408199999999</v>
      </c>
      <c r="CF18" s="257">
        <f>Table9187[[#This Row],[الربع الثاني عام 2024م
Quarter 2 2024 السوق الموازية
(NOMU)]]+Table9187[[#This Row],[الربع الثاني عام 2024م
Quarter 2 2024 السوق الرئيسية
(TASI)]]</f>
        <v>40477.049597000005</v>
      </c>
      <c r="CG18" s="69">
        <v>42033.995702</v>
      </c>
      <c r="CH18" s="257">
        <v>590.057727</v>
      </c>
      <c r="CI18" s="257">
        <f>Table9187[[#This Row],[الربع الثالث عام 2024م
Quarter 3 2024 السوق الرئيسية
(TASI)]]+Table9187[[#This Row],[الربع الثالث عام 2024م
Quarter 3 2024 السوق الموازية
(NOMU)]]</f>
        <v>42624.053429</v>
      </c>
    </row>
    <row r="19" spans="2:87" ht="30" customHeight="1" thickBot="1">
      <c r="B19" s="130">
        <v>8</v>
      </c>
      <c r="C19" s="66" t="s">
        <v>124</v>
      </c>
      <c r="D19" s="67">
        <v>4668</v>
      </c>
      <c r="E19" s="68">
        <v>0</v>
      </c>
      <c r="F19" s="68">
        <v>4668</v>
      </c>
      <c r="G19" s="68">
        <v>5722</v>
      </c>
      <c r="H19" s="68">
        <v>0</v>
      </c>
      <c r="I19" s="68">
        <v>5722</v>
      </c>
      <c r="J19" s="68">
        <v>7733</v>
      </c>
      <c r="K19" s="68">
        <v>0</v>
      </c>
      <c r="L19" s="68">
        <v>7733</v>
      </c>
      <c r="M19" s="68">
        <v>6190</v>
      </c>
      <c r="N19" s="68">
        <v>0</v>
      </c>
      <c r="O19" s="68">
        <v>6190</v>
      </c>
      <c r="P19" s="69">
        <v>9235.8870582700001</v>
      </c>
      <c r="Q19" s="69">
        <v>0</v>
      </c>
      <c r="R19" s="68">
        <v>9235.8870582700001</v>
      </c>
      <c r="S19" s="69">
        <v>10101.025833</v>
      </c>
      <c r="T19" s="69">
        <v>0</v>
      </c>
      <c r="U19" s="68">
        <v>10101.025833</v>
      </c>
      <c r="V19" s="69">
        <v>31285.674722000003</v>
      </c>
      <c r="W19" s="69">
        <v>0.15039670999999999</v>
      </c>
      <c r="X19" s="68">
        <v>31285.825118710003</v>
      </c>
      <c r="Y19" s="69">
        <v>14167.47062919</v>
      </c>
      <c r="Z19" s="69">
        <v>0</v>
      </c>
      <c r="AA19" s="68">
        <v>14167.47062919</v>
      </c>
      <c r="AB19" s="69">
        <v>12589.5251813</v>
      </c>
      <c r="AC19" s="69">
        <v>0</v>
      </c>
      <c r="AD19" s="68">
        <v>12589.5251813</v>
      </c>
      <c r="AE19" s="69">
        <v>11005.95027238</v>
      </c>
      <c r="AF19" s="69">
        <v>0</v>
      </c>
      <c r="AG19" s="68">
        <f t="shared" si="0"/>
        <v>11005.95027238</v>
      </c>
      <c r="AH19" s="69">
        <v>11730.27025293</v>
      </c>
      <c r="AI19" s="69">
        <v>0</v>
      </c>
      <c r="AJ19" s="68">
        <f t="shared" si="1"/>
        <v>11730.27025293</v>
      </c>
      <c r="AK19" s="69">
        <v>13015.743511249999</v>
      </c>
      <c r="AL19" s="69">
        <v>0</v>
      </c>
      <c r="AM19" s="68">
        <f t="shared" si="2"/>
        <v>13015.743511249999</v>
      </c>
      <c r="AN19" s="69">
        <v>9602.9841104099996</v>
      </c>
      <c r="AO19" s="69">
        <v>1.1412466000000001</v>
      </c>
      <c r="AP19" s="68">
        <f t="shared" si="3"/>
        <v>9604.1253570099998</v>
      </c>
      <c r="AQ19" s="69">
        <v>8520.0965253100003</v>
      </c>
      <c r="AR19" s="69">
        <v>1.1888657</v>
      </c>
      <c r="AS19" s="68">
        <f t="shared" si="4"/>
        <v>8521.2853910100002</v>
      </c>
      <c r="AT19" s="69">
        <v>14170.103181999999</v>
      </c>
      <c r="AU19" s="69">
        <v>23.757287999999999</v>
      </c>
      <c r="AV19" s="68">
        <f t="shared" si="5"/>
        <v>14193.86047</v>
      </c>
      <c r="AW19" s="69">
        <v>10868.830944000001</v>
      </c>
      <c r="AX19" s="69">
        <v>3.496785</v>
      </c>
      <c r="AY19" s="68">
        <f t="shared" si="6"/>
        <v>10872.327729000001</v>
      </c>
      <c r="AZ19" s="69">
        <v>16791.056208000002</v>
      </c>
      <c r="BA19" s="69">
        <v>11.102104000000001</v>
      </c>
      <c r="BB19" s="68">
        <f t="shared" si="7"/>
        <v>16802.158312000003</v>
      </c>
      <c r="BC19" s="69">
        <v>24700.187644999998</v>
      </c>
      <c r="BD19" s="69">
        <v>115.20393200000001</v>
      </c>
      <c r="BE19" s="69">
        <f t="shared" si="8"/>
        <v>24815.391576999999</v>
      </c>
      <c r="BF19" s="69">
        <v>51617.507883999999</v>
      </c>
      <c r="BG19" s="69">
        <v>23.625125000000001</v>
      </c>
      <c r="BH19" s="69">
        <f t="shared" si="9"/>
        <v>51641.133008999997</v>
      </c>
      <c r="BI19" s="69">
        <v>16940.488484999998</v>
      </c>
      <c r="BJ19" s="69">
        <v>5.4927200000000003</v>
      </c>
      <c r="BK19" s="69">
        <f t="shared" si="10"/>
        <v>16945.981204999996</v>
      </c>
      <c r="BL19" s="69">
        <v>19891.684816000001</v>
      </c>
      <c r="BM19" s="69">
        <v>43.686093</v>
      </c>
      <c r="BN19" s="69">
        <f t="shared" si="11"/>
        <v>19935.370909000001</v>
      </c>
      <c r="BO19" s="69">
        <v>22664.335446000001</v>
      </c>
      <c r="BP19" s="69">
        <v>19.889944</v>
      </c>
      <c r="BQ19" s="68">
        <f>Table9187[[#This Row],[الربع الأول عام 2023م
Quarter 1 2023 السوق الرئيسية
(TASI)]]+Table9187[[#This Row],[الربع الأول عام 2023م
Quarter 1 2023 السوق الموازية
(NOMU)]]</f>
        <v>22684.22539</v>
      </c>
      <c r="BR19" s="69">
        <v>25517.975794999998</v>
      </c>
      <c r="BS19" s="69">
        <v>47.712215</v>
      </c>
      <c r="BT19" s="68">
        <f>Table9187[[#This Row],[الربع الثاني عام 2023م
Quarter 2 2023 السوق الرئيسية
(TASI)]]+Table9187[[#This Row],[الربع الثاني عام 2023م
Quarter 2 2023 السوق الموازية
(NOMU)3]]</f>
        <v>25565.688009999998</v>
      </c>
      <c r="BU19" s="69">
        <v>26596.255592000001</v>
      </c>
      <c r="BV19" s="257">
        <v>65.123748000000006</v>
      </c>
      <c r="BW19" s="257">
        <v>26661.379340000003</v>
      </c>
      <c r="BX19" s="69">
        <v>26745.586641000002</v>
      </c>
      <c r="BY19" s="257">
        <v>25.367882000000002</v>
      </c>
      <c r="BZ19" s="257">
        <v>26770.954523</v>
      </c>
      <c r="CA19" s="69">
        <v>45496.805718000003</v>
      </c>
      <c r="CB19" s="257">
        <v>206.29443499999999</v>
      </c>
      <c r="CC19" s="257">
        <f>Table9187[[#This Row],[الربع الأول عام 2024م
Quarter 1 2024 السوق الرئيسية
(TASI)]]+Table9187[[#This Row],[الربع الأول عام 2024م
Quarter 1 2024 السوق الموازية
(NOMU)]]</f>
        <v>45703.100153000007</v>
      </c>
      <c r="CD19" s="69">
        <v>47444.623448999992</v>
      </c>
      <c r="CE19" s="257">
        <v>53.317257999999995</v>
      </c>
      <c r="CF19" s="257">
        <f>Table9187[[#This Row],[الربع الثاني عام 2024م
Quarter 2 2024 السوق الموازية
(NOMU)]]+Table9187[[#This Row],[الربع الثاني عام 2024م
Quarter 2 2024 السوق الرئيسية
(TASI)]]</f>
        <v>47497.940706999994</v>
      </c>
      <c r="CG19" s="69">
        <v>41851.284675999996</v>
      </c>
      <c r="CH19" s="257">
        <v>77.535780000000003</v>
      </c>
      <c r="CI19" s="257">
        <f>Table9187[[#This Row],[الربع الثالث عام 2024م
Quarter 3 2024 السوق الرئيسية
(TASI)]]+Table9187[[#This Row],[الربع الثالث عام 2024م
Quarter 3 2024 السوق الموازية
(NOMU)]]</f>
        <v>41928.820455999994</v>
      </c>
    </row>
    <row r="20" spans="2:87" ht="30" customHeight="1" thickBot="1">
      <c r="B20" s="130">
        <v>9</v>
      </c>
      <c r="C20" s="66" t="s">
        <v>122</v>
      </c>
      <c r="D20" s="67">
        <v>8760</v>
      </c>
      <c r="E20" s="68">
        <v>0</v>
      </c>
      <c r="F20" s="68">
        <v>8760</v>
      </c>
      <c r="G20" s="68">
        <v>8769</v>
      </c>
      <c r="H20" s="68">
        <v>0</v>
      </c>
      <c r="I20" s="68">
        <v>8769</v>
      </c>
      <c r="J20" s="68">
        <v>9066</v>
      </c>
      <c r="K20" s="68">
        <v>0</v>
      </c>
      <c r="L20" s="68">
        <v>9066</v>
      </c>
      <c r="M20" s="68">
        <v>7261</v>
      </c>
      <c r="N20" s="68">
        <v>0.55692799999999998</v>
      </c>
      <c r="O20" s="68">
        <v>7261.556928</v>
      </c>
      <c r="P20" s="69">
        <v>10952.7667704</v>
      </c>
      <c r="Q20" s="69">
        <v>0</v>
      </c>
      <c r="R20" s="68">
        <v>10952.7667704</v>
      </c>
      <c r="S20" s="69">
        <v>9439.8242769999997</v>
      </c>
      <c r="T20" s="69">
        <v>0</v>
      </c>
      <c r="U20" s="68">
        <v>9439.8242769999997</v>
      </c>
      <c r="V20" s="69">
        <v>11155.443698999999</v>
      </c>
      <c r="W20" s="69">
        <v>0.30874254000000001</v>
      </c>
      <c r="X20" s="68">
        <v>11155.75244154</v>
      </c>
      <c r="Y20" s="69">
        <v>9631.6004922199991</v>
      </c>
      <c r="Z20" s="69">
        <v>0</v>
      </c>
      <c r="AA20" s="68">
        <v>9631.6004922199991</v>
      </c>
      <c r="AB20" s="69">
        <v>14091.408758989999</v>
      </c>
      <c r="AC20" s="69">
        <v>15.978513099999999</v>
      </c>
      <c r="AD20" s="68">
        <v>14107.38727209</v>
      </c>
      <c r="AE20" s="69">
        <v>14353.051695999999</v>
      </c>
      <c r="AF20" s="69">
        <v>0</v>
      </c>
      <c r="AG20" s="68">
        <f t="shared" si="0"/>
        <v>14353.051695999999</v>
      </c>
      <c r="AH20" s="69">
        <v>15090.867854190001</v>
      </c>
      <c r="AI20" s="69">
        <v>0</v>
      </c>
      <c r="AJ20" s="68">
        <f t="shared" si="1"/>
        <v>15090.867854190001</v>
      </c>
      <c r="AK20" s="69">
        <v>16016.77598988</v>
      </c>
      <c r="AL20" s="69">
        <v>0</v>
      </c>
      <c r="AM20" s="68">
        <f t="shared" si="2"/>
        <v>16016.77598988</v>
      </c>
      <c r="AN20" s="69">
        <v>17633.090793439998</v>
      </c>
      <c r="AO20" s="69">
        <v>14.760075950000001</v>
      </c>
      <c r="AP20" s="68">
        <f t="shared" si="3"/>
        <v>17647.850869389997</v>
      </c>
      <c r="AQ20" s="69">
        <v>14378.98687737</v>
      </c>
      <c r="AR20" s="69">
        <v>17.798133199999999</v>
      </c>
      <c r="AS20" s="68">
        <f t="shared" si="4"/>
        <v>14396.78501057</v>
      </c>
      <c r="AT20" s="69">
        <v>15664.220495</v>
      </c>
      <c r="AU20" s="69">
        <v>35.033265</v>
      </c>
      <c r="AV20" s="68">
        <f t="shared" si="5"/>
        <v>15699.25376</v>
      </c>
      <c r="AW20" s="69">
        <v>10519.132181999999</v>
      </c>
      <c r="AX20" s="69">
        <v>4.1432700000000002</v>
      </c>
      <c r="AY20" s="68">
        <f t="shared" si="6"/>
        <v>10523.275452</v>
      </c>
      <c r="AZ20" s="69">
        <v>18487.684563999999</v>
      </c>
      <c r="BA20" s="69">
        <v>24.066548000000001</v>
      </c>
      <c r="BB20" s="68">
        <f t="shared" si="7"/>
        <v>18511.751111999998</v>
      </c>
      <c r="BC20" s="69">
        <v>33336.082166</v>
      </c>
      <c r="BD20" s="69">
        <v>77.196904000000004</v>
      </c>
      <c r="BE20" s="69">
        <f t="shared" si="8"/>
        <v>33413.279069999997</v>
      </c>
      <c r="BF20" s="69">
        <v>36991.298177999997</v>
      </c>
      <c r="BG20" s="69">
        <v>42.086752000000004</v>
      </c>
      <c r="BH20" s="69">
        <f t="shared" si="9"/>
        <v>37033.38493</v>
      </c>
      <c r="BI20" s="69">
        <v>24588.80458</v>
      </c>
      <c r="BJ20" s="69">
        <v>15.988541999999999</v>
      </c>
      <c r="BK20" s="69">
        <f t="shared" si="10"/>
        <v>24604.793121999999</v>
      </c>
      <c r="BL20" s="69">
        <v>34401.712102999998</v>
      </c>
      <c r="BM20" s="69">
        <v>31.702403</v>
      </c>
      <c r="BN20" s="69">
        <f t="shared" si="11"/>
        <v>34433.414506000001</v>
      </c>
      <c r="BO20" s="69">
        <v>26131.508695</v>
      </c>
      <c r="BP20" s="69">
        <v>23.236718000000003</v>
      </c>
      <c r="BQ20" s="68">
        <f>Table9187[[#This Row],[الربع الأول عام 2023م
Quarter 1 2023 السوق الرئيسية
(TASI)]]+Table9187[[#This Row],[الربع الأول عام 2023م
Quarter 1 2023 السوق الموازية
(NOMU)]]</f>
        <v>26154.745413000001</v>
      </c>
      <c r="BR20" s="69">
        <v>24593.507463000002</v>
      </c>
      <c r="BS20" s="69">
        <v>44.883536000000007</v>
      </c>
      <c r="BT20" s="68">
        <f>Table9187[[#This Row],[الربع الثاني عام 2023م
Quarter 2 2023 السوق الرئيسية
(TASI)]]+Table9187[[#This Row],[الربع الثاني عام 2023م
Quarter 2 2023 السوق الموازية
(NOMU)3]]</f>
        <v>24638.390999000003</v>
      </c>
      <c r="BU20" s="69">
        <v>35366.262684000001</v>
      </c>
      <c r="BV20" s="257">
        <v>60.375575999999995</v>
      </c>
      <c r="BW20" s="257">
        <v>35426.63826</v>
      </c>
      <c r="BX20" s="69">
        <v>26626.171331999998</v>
      </c>
      <c r="BY20" s="257">
        <v>6.774267</v>
      </c>
      <c r="BZ20" s="257">
        <v>26632.945598999999</v>
      </c>
      <c r="CA20" s="69">
        <v>40687.595066000002</v>
      </c>
      <c r="CB20" s="257">
        <v>66.235860000000002</v>
      </c>
      <c r="CC20" s="257">
        <f>Table9187[[#This Row],[الربع الأول عام 2024م
Quarter 1 2024 السوق الرئيسية
(TASI)]]+Table9187[[#This Row],[الربع الأول عام 2024م
Quarter 1 2024 السوق الموازية
(NOMU)]]</f>
        <v>40753.830926000002</v>
      </c>
      <c r="CD20" s="69">
        <v>46739.578341</v>
      </c>
      <c r="CE20" s="257">
        <v>92.400556999999992</v>
      </c>
      <c r="CF20" s="257">
        <f>Table9187[[#This Row],[الربع الثاني عام 2024م
Quarter 2 2024 السوق الموازية
(NOMU)]]+Table9187[[#This Row],[الربع الثاني عام 2024م
Quarter 2 2024 السوق الرئيسية
(TASI)]]</f>
        <v>46831.978898000001</v>
      </c>
      <c r="CG20" s="69">
        <v>39780.412746000002</v>
      </c>
      <c r="CH20" s="257">
        <v>59.722642000000008</v>
      </c>
      <c r="CI20" s="257">
        <f>Table9187[[#This Row],[الربع الثالث عام 2024م
Quarter 3 2024 السوق الرئيسية
(TASI)]]+Table9187[[#This Row],[الربع الثالث عام 2024م
Quarter 3 2024 السوق الموازية
(NOMU)]]</f>
        <v>39840.135388000002</v>
      </c>
    </row>
    <row r="21" spans="2:87" ht="30" customHeight="1" thickBot="1">
      <c r="B21" s="130">
        <v>10</v>
      </c>
      <c r="C21" s="66" t="s">
        <v>96</v>
      </c>
      <c r="D21" s="68">
        <v>28893</v>
      </c>
      <c r="E21" s="68">
        <v>13.43201788</v>
      </c>
      <c r="F21" s="68">
        <v>28906.432017880001</v>
      </c>
      <c r="G21" s="68">
        <v>32469</v>
      </c>
      <c r="H21" s="68">
        <v>11.874357240000002</v>
      </c>
      <c r="I21" s="68">
        <v>32480.874357240002</v>
      </c>
      <c r="J21" s="68">
        <v>32566</v>
      </c>
      <c r="K21" s="68">
        <v>10.516938959999999</v>
      </c>
      <c r="L21" s="68">
        <v>32576.516938960001</v>
      </c>
      <c r="M21" s="68">
        <v>22386</v>
      </c>
      <c r="N21" s="68">
        <v>7.8496589399999994</v>
      </c>
      <c r="O21" s="68">
        <v>22393.849658939998</v>
      </c>
      <c r="P21" s="69">
        <v>29756.040999199999</v>
      </c>
      <c r="Q21" s="69">
        <v>18.296472770000001</v>
      </c>
      <c r="R21" s="68">
        <v>29774.337471969997</v>
      </c>
      <c r="S21" s="69">
        <v>26028.302492000003</v>
      </c>
      <c r="T21" s="69">
        <v>28.31467108</v>
      </c>
      <c r="U21" s="68">
        <v>26056.617163080002</v>
      </c>
      <c r="V21" s="69">
        <v>44131.323400000001</v>
      </c>
      <c r="W21" s="69">
        <v>15.057767760000001</v>
      </c>
      <c r="X21" s="68">
        <v>44146.381167760002</v>
      </c>
      <c r="Y21" s="69">
        <v>30052.934286210002</v>
      </c>
      <c r="Z21" s="69">
        <v>26.401914169999998</v>
      </c>
      <c r="AA21" s="68">
        <v>30079.336200380003</v>
      </c>
      <c r="AB21" s="69">
        <v>35689.036306409995</v>
      </c>
      <c r="AC21" s="69">
        <v>198.26807304999997</v>
      </c>
      <c r="AD21" s="68">
        <v>35887.304379459994</v>
      </c>
      <c r="AE21" s="69">
        <v>33487.010448949994</v>
      </c>
      <c r="AF21" s="69">
        <v>76.276003840000001</v>
      </c>
      <c r="AG21" s="68">
        <f t="shared" si="0"/>
        <v>33563.286452789995</v>
      </c>
      <c r="AH21" s="69">
        <v>34083.590904430006</v>
      </c>
      <c r="AI21" s="69">
        <v>89.479742110000004</v>
      </c>
      <c r="AJ21" s="68">
        <f t="shared" si="1"/>
        <v>34173.070646540007</v>
      </c>
      <c r="AK21" s="69">
        <v>56829.581729860001</v>
      </c>
      <c r="AL21" s="69">
        <v>192.1708591</v>
      </c>
      <c r="AM21" s="68">
        <f t="shared" si="2"/>
        <v>57021.75258896</v>
      </c>
      <c r="AN21" s="69">
        <v>78448.271718610005</v>
      </c>
      <c r="AO21" s="69">
        <v>313.71795850000001</v>
      </c>
      <c r="AP21" s="68">
        <f t="shared" si="3"/>
        <v>78761.989677110003</v>
      </c>
      <c r="AQ21" s="69">
        <v>70472.593134149996</v>
      </c>
      <c r="AR21" s="69">
        <v>304.44086040000002</v>
      </c>
      <c r="AS21" s="68">
        <f t="shared" si="4"/>
        <v>70777.033994550002</v>
      </c>
      <c r="AT21" s="69">
        <v>68434.568350999994</v>
      </c>
      <c r="AU21" s="69">
        <v>253.95567299999999</v>
      </c>
      <c r="AV21" s="68">
        <f t="shared" si="5"/>
        <v>68688.524023999998</v>
      </c>
      <c r="AW21" s="69">
        <v>52078.757893000002</v>
      </c>
      <c r="AX21" s="69">
        <v>308.67059800000004</v>
      </c>
      <c r="AY21" s="68">
        <f t="shared" si="6"/>
        <v>52387.428490999999</v>
      </c>
      <c r="AZ21" s="69">
        <v>53573.990107999998</v>
      </c>
      <c r="BA21" s="69">
        <v>452.46956899999998</v>
      </c>
      <c r="BB21" s="68">
        <f t="shared" si="7"/>
        <v>54026.459676999999</v>
      </c>
      <c r="BC21" s="69">
        <v>56816.0746</v>
      </c>
      <c r="BD21" s="69">
        <v>1011.9605969999999</v>
      </c>
      <c r="BE21" s="69">
        <f t="shared" si="8"/>
        <v>57828.035196999997</v>
      </c>
      <c r="BF21" s="69">
        <v>48835.224205999999</v>
      </c>
      <c r="BG21" s="69">
        <v>164.96382700000001</v>
      </c>
      <c r="BH21" s="69">
        <f t="shared" si="9"/>
        <v>49000.188032999999</v>
      </c>
      <c r="BI21" s="69">
        <v>29517.828446</v>
      </c>
      <c r="BJ21" s="69">
        <v>208.45189499999998</v>
      </c>
      <c r="BK21" s="69">
        <f t="shared" si="10"/>
        <v>29726.280340999998</v>
      </c>
      <c r="BL21" s="69">
        <v>27356.571550000001</v>
      </c>
      <c r="BM21" s="69">
        <v>127.315399</v>
      </c>
      <c r="BN21" s="69">
        <f t="shared" si="11"/>
        <v>27483.886949</v>
      </c>
      <c r="BO21" s="69">
        <v>21757.586682000001</v>
      </c>
      <c r="BP21" s="69">
        <v>111.470927</v>
      </c>
      <c r="BQ21" s="68">
        <f>Table9187[[#This Row],[الربع الأول عام 2023م
Quarter 1 2023 السوق الرئيسية
(TASI)]]+Table9187[[#This Row],[الربع الأول عام 2023م
Quarter 1 2023 السوق الموازية
(NOMU)]]</f>
        <v>21869.057609</v>
      </c>
      <c r="BR21" s="69">
        <v>23996.567933999999</v>
      </c>
      <c r="BS21" s="69">
        <v>192.55449499999997</v>
      </c>
      <c r="BT21" s="68">
        <f>Table9187[[#This Row],[الربع الثاني عام 2023م
Quarter 2 2023 السوق الرئيسية
(TASI)]]+Table9187[[#This Row],[الربع الثاني عام 2023م
Quarter 2 2023 السوق الموازية
(NOMU)3]]</f>
        <v>24189.122428999999</v>
      </c>
      <c r="BU21" s="69">
        <v>25724.222747</v>
      </c>
      <c r="BV21" s="257">
        <v>221.11454599999999</v>
      </c>
      <c r="BW21" s="257">
        <v>25945.337293</v>
      </c>
      <c r="BX21" s="69">
        <v>21717.040321</v>
      </c>
      <c r="BY21" s="257">
        <v>146.33004400000002</v>
      </c>
      <c r="BZ21" s="257">
        <v>21863.370364999999</v>
      </c>
      <c r="CA21" s="69">
        <v>34862.591161999997</v>
      </c>
      <c r="CB21" s="257">
        <v>717.90972599999998</v>
      </c>
      <c r="CC21" s="257">
        <f>Table9187[[#This Row],[الربع الأول عام 2024م
Quarter 1 2024 السوق الرئيسية
(TASI)]]+Table9187[[#This Row],[الربع الأول عام 2024م
Quarter 1 2024 السوق الموازية
(NOMU)]]</f>
        <v>35580.500887999995</v>
      </c>
      <c r="CD21" s="69">
        <v>26331.682583999998</v>
      </c>
      <c r="CE21" s="257">
        <v>228.02885500000002</v>
      </c>
      <c r="CF21" s="257">
        <f>Table9187[[#This Row],[الربع الثاني عام 2024م
Quarter 2 2024 السوق الموازية
(NOMU)]]+Table9187[[#This Row],[الربع الثاني عام 2024م
Quarter 2 2024 السوق الرئيسية
(TASI)]]</f>
        <v>26559.711438999999</v>
      </c>
      <c r="CG21" s="69">
        <v>26789.951485999998</v>
      </c>
      <c r="CH21" s="257">
        <v>220.766685</v>
      </c>
      <c r="CI21" s="257">
        <f>Table9187[[#This Row],[الربع الثالث عام 2024م
Quarter 3 2024 السوق الرئيسية
(TASI)]]+Table9187[[#This Row],[الربع الثالث عام 2024م
Quarter 3 2024 السوق الموازية
(NOMU)]]</f>
        <v>27010.718170999997</v>
      </c>
    </row>
    <row r="22" spans="2:87" ht="30" customHeight="1" thickBot="1">
      <c r="B22" s="130">
        <v>11</v>
      </c>
      <c r="C22" s="66" t="s">
        <v>80</v>
      </c>
      <c r="D22" s="67">
        <v>12685</v>
      </c>
      <c r="E22" s="68">
        <v>0.59361872000000004</v>
      </c>
      <c r="F22" s="68">
        <v>12685.59361872</v>
      </c>
      <c r="G22" s="68">
        <v>11123</v>
      </c>
      <c r="H22" s="68">
        <v>2.5698884400000002</v>
      </c>
      <c r="I22" s="68">
        <v>11125.569888440001</v>
      </c>
      <c r="J22" s="68">
        <v>10921</v>
      </c>
      <c r="K22" s="68">
        <v>3.5936309200000003</v>
      </c>
      <c r="L22" s="68">
        <v>10924.593630920001</v>
      </c>
      <c r="M22" s="68">
        <v>8673</v>
      </c>
      <c r="N22" s="68">
        <v>2.3863970800000001</v>
      </c>
      <c r="O22" s="68">
        <v>8675.3863970799994</v>
      </c>
      <c r="P22" s="69">
        <v>9552.1920957599996</v>
      </c>
      <c r="Q22" s="69">
        <v>1.7361209</v>
      </c>
      <c r="R22" s="68">
        <v>9553.9282166599987</v>
      </c>
      <c r="S22" s="69">
        <v>9874.0775380000014</v>
      </c>
      <c r="T22" s="69">
        <v>0.40179917999999998</v>
      </c>
      <c r="U22" s="68">
        <v>9874.4793371800006</v>
      </c>
      <c r="V22" s="69">
        <v>9597.4902350000011</v>
      </c>
      <c r="W22" s="69">
        <v>0.84306927000000009</v>
      </c>
      <c r="X22" s="68">
        <v>9598.3333042700015</v>
      </c>
      <c r="Y22" s="69">
        <v>10320.733583429999</v>
      </c>
      <c r="Z22" s="69">
        <v>1.58805646</v>
      </c>
      <c r="AA22" s="68">
        <v>10322.321639889999</v>
      </c>
      <c r="AB22" s="69">
        <v>12126.02538067</v>
      </c>
      <c r="AC22" s="69">
        <v>44.941113540000003</v>
      </c>
      <c r="AD22" s="68">
        <v>12170.966494210001</v>
      </c>
      <c r="AE22" s="69">
        <v>16541.21117708</v>
      </c>
      <c r="AF22" s="69">
        <v>57.880019680000004</v>
      </c>
      <c r="AG22" s="68">
        <f t="shared" si="0"/>
        <v>16599.09119676</v>
      </c>
      <c r="AH22" s="69">
        <v>19449.507483369998</v>
      </c>
      <c r="AI22" s="69">
        <v>16.58245943</v>
      </c>
      <c r="AJ22" s="68">
        <f t="shared" si="1"/>
        <v>19466.089942799998</v>
      </c>
      <c r="AK22" s="69">
        <v>35768.342651209998</v>
      </c>
      <c r="AL22" s="69">
        <v>15.529378700000001</v>
      </c>
      <c r="AM22" s="68">
        <f t="shared" si="2"/>
        <v>35783.872029909995</v>
      </c>
      <c r="AN22" s="69">
        <v>45779.086878679998</v>
      </c>
      <c r="AO22" s="69">
        <v>58.057546250000001</v>
      </c>
      <c r="AP22" s="68">
        <f t="shared" si="3"/>
        <v>45837.144424929997</v>
      </c>
      <c r="AQ22" s="69">
        <v>48329.562604830004</v>
      </c>
      <c r="AR22" s="69">
        <v>110.890389</v>
      </c>
      <c r="AS22" s="68">
        <f t="shared" si="4"/>
        <v>48440.452993830004</v>
      </c>
      <c r="AT22" s="69">
        <v>40845.723763999995</v>
      </c>
      <c r="AU22" s="69">
        <v>73.360848000000004</v>
      </c>
      <c r="AV22" s="68">
        <f t="shared" si="5"/>
        <v>40919.084611999991</v>
      </c>
      <c r="AW22" s="69">
        <v>28665.861236000001</v>
      </c>
      <c r="AX22" s="69">
        <v>93.498269000000008</v>
      </c>
      <c r="AY22" s="68">
        <f t="shared" si="6"/>
        <v>28759.359505</v>
      </c>
      <c r="AZ22" s="69">
        <v>28084.864934999998</v>
      </c>
      <c r="BA22" s="69">
        <v>137.33499599999999</v>
      </c>
      <c r="BB22" s="68">
        <f t="shared" si="7"/>
        <v>28222.199930999999</v>
      </c>
      <c r="BC22" s="69">
        <v>34785.322662000006</v>
      </c>
      <c r="BD22" s="69">
        <v>303.44185900000002</v>
      </c>
      <c r="BE22" s="69">
        <f t="shared" si="8"/>
        <v>35088.764521000005</v>
      </c>
      <c r="BF22" s="69">
        <v>26341.392667</v>
      </c>
      <c r="BG22" s="69">
        <v>100.53259500000001</v>
      </c>
      <c r="BH22" s="69">
        <f t="shared" si="9"/>
        <v>26441.925262000001</v>
      </c>
      <c r="BI22" s="69">
        <v>19649.652829999999</v>
      </c>
      <c r="BJ22" s="69">
        <v>164.15440299999997</v>
      </c>
      <c r="BK22" s="69">
        <f t="shared" si="10"/>
        <v>19813.807233</v>
      </c>
      <c r="BL22" s="69">
        <v>15416.126276999999</v>
      </c>
      <c r="BM22" s="69">
        <v>56.907049999999998</v>
      </c>
      <c r="BN22" s="69">
        <f t="shared" si="11"/>
        <v>15473.033326999999</v>
      </c>
      <c r="BO22" s="69">
        <v>14323.652989999999</v>
      </c>
      <c r="BP22" s="69">
        <v>65.134260999999995</v>
      </c>
      <c r="BQ22" s="68">
        <f>Table9187[[#This Row],[الربع الأول عام 2023م
Quarter 1 2023 السوق الرئيسية
(TASI)]]+Table9187[[#This Row],[الربع الأول عام 2023م
Quarter 1 2023 السوق الموازية
(NOMU)]]</f>
        <v>14388.787250999998</v>
      </c>
      <c r="BR22" s="69">
        <v>18668.552041000003</v>
      </c>
      <c r="BS22" s="69">
        <v>76.931676999999993</v>
      </c>
      <c r="BT22" s="68">
        <f>Table9187[[#This Row],[الربع الثاني عام 2023م
Quarter 2 2023 السوق الرئيسية
(TASI)]]+Table9187[[#This Row],[الربع الثاني عام 2023م
Quarter 2 2023 السوق الموازية
(NOMU)3]]</f>
        <v>18745.483718000003</v>
      </c>
      <c r="BU22" s="69">
        <v>19370.607900999999</v>
      </c>
      <c r="BV22" s="257">
        <v>140.28222100000002</v>
      </c>
      <c r="BW22" s="257">
        <v>19510.890122000001</v>
      </c>
      <c r="BX22" s="69">
        <v>16847.748136999999</v>
      </c>
      <c r="BY22" s="257">
        <v>98.376161999999994</v>
      </c>
      <c r="BZ22" s="257">
        <v>16946.124298999999</v>
      </c>
      <c r="CA22" s="69">
        <v>30796.844308</v>
      </c>
      <c r="CB22" s="257">
        <v>148.75079699999998</v>
      </c>
      <c r="CC22" s="257">
        <f>Table9187[[#This Row],[الربع الأول عام 2024م
Quarter 1 2024 السوق الرئيسية
(TASI)]]+Table9187[[#This Row],[الربع الأول عام 2024م
Quarter 1 2024 السوق الموازية
(NOMU)]]</f>
        <v>30945.595105</v>
      </c>
      <c r="CD22" s="69">
        <v>20766.467438</v>
      </c>
      <c r="CE22" s="257">
        <v>154.64055999999999</v>
      </c>
      <c r="CF22" s="257">
        <f>Table9187[[#This Row],[الربع الثاني عام 2024م
Quarter 2 2024 السوق الموازية
(NOMU)]]+Table9187[[#This Row],[الربع الثاني عام 2024م
Quarter 2 2024 السوق الرئيسية
(TASI)]]</f>
        <v>20921.107997999999</v>
      </c>
      <c r="CG22" s="69">
        <v>23460.086184</v>
      </c>
      <c r="CH22" s="257">
        <v>152.70863800000001</v>
      </c>
      <c r="CI22" s="257">
        <f>Table9187[[#This Row],[الربع الثالث عام 2024م
Quarter 3 2024 السوق الرئيسية
(TASI)]]+Table9187[[#This Row],[الربع الثالث عام 2024م
Quarter 3 2024 السوق الموازية
(NOMU)]]</f>
        <v>23612.794822</v>
      </c>
    </row>
    <row r="23" spans="2:87" ht="30" customHeight="1" thickBot="1">
      <c r="B23" s="130">
        <v>12</v>
      </c>
      <c r="C23" s="66" t="s">
        <v>156</v>
      </c>
      <c r="D23" s="67">
        <v>27894</v>
      </c>
      <c r="E23" s="67">
        <v>17.809256229999999</v>
      </c>
      <c r="F23" s="67">
        <v>27911.809256230001</v>
      </c>
      <c r="G23" s="68">
        <v>29161</v>
      </c>
      <c r="H23" s="68">
        <v>18.858579729999999</v>
      </c>
      <c r="I23" s="68">
        <v>29179.85857973</v>
      </c>
      <c r="J23" s="68">
        <v>29209</v>
      </c>
      <c r="K23" s="68">
        <v>23.822164610000002</v>
      </c>
      <c r="L23" s="68">
        <v>29232.822164609999</v>
      </c>
      <c r="M23" s="68">
        <v>19323</v>
      </c>
      <c r="N23" s="68">
        <v>8.0074872799999994</v>
      </c>
      <c r="O23" s="68">
        <v>19331.00748728</v>
      </c>
      <c r="P23" s="69">
        <v>29602.74497498</v>
      </c>
      <c r="Q23" s="69">
        <v>11.568894369999999</v>
      </c>
      <c r="R23" s="68">
        <v>29614.31386935</v>
      </c>
      <c r="S23" s="69">
        <v>23251.33568</v>
      </c>
      <c r="T23" s="69">
        <v>12.336101690000001</v>
      </c>
      <c r="U23" s="68">
        <v>23263.671781690002</v>
      </c>
      <c r="V23" s="69">
        <v>30113.630539999998</v>
      </c>
      <c r="W23" s="69">
        <v>7.8147499599999994</v>
      </c>
      <c r="X23" s="68">
        <v>30121.44528996</v>
      </c>
      <c r="Y23" s="69">
        <v>23394.618234040001</v>
      </c>
      <c r="Z23" s="69">
        <v>11.546570549999998</v>
      </c>
      <c r="AA23" s="68">
        <v>23406.16480459</v>
      </c>
      <c r="AB23" s="69">
        <v>27502.575940540002</v>
      </c>
      <c r="AC23" s="69">
        <v>232.78178504999997</v>
      </c>
      <c r="AD23" s="68">
        <v>27735.357725590002</v>
      </c>
      <c r="AE23" s="69">
        <v>33183.105190360002</v>
      </c>
      <c r="AF23" s="69">
        <v>65.364391580000003</v>
      </c>
      <c r="AG23" s="68">
        <f t="shared" si="0"/>
        <v>33248.46958194</v>
      </c>
      <c r="AH23" s="69">
        <v>549283.92125750997</v>
      </c>
      <c r="AI23" s="69">
        <v>129.34424705000001</v>
      </c>
      <c r="AJ23" s="68">
        <f t="shared" si="1"/>
        <v>549413.26550455997</v>
      </c>
      <c r="AK23" s="69">
        <v>45334.20190308</v>
      </c>
      <c r="AL23" s="69">
        <v>145.53022750000002</v>
      </c>
      <c r="AM23" s="68">
        <f t="shared" si="2"/>
        <v>45479.73213058</v>
      </c>
      <c r="AN23" s="69">
        <v>58916.863214130004</v>
      </c>
      <c r="AO23" s="69">
        <v>230.29281529999997</v>
      </c>
      <c r="AP23" s="68">
        <f t="shared" si="3"/>
        <v>59147.156029430007</v>
      </c>
      <c r="AQ23" s="69">
        <v>53419.068845479997</v>
      </c>
      <c r="AR23" s="69">
        <v>166.96491334999999</v>
      </c>
      <c r="AS23" s="68">
        <f t="shared" si="4"/>
        <v>53586.033758829995</v>
      </c>
      <c r="AT23" s="69">
        <v>59147.111271000002</v>
      </c>
      <c r="AU23" s="69">
        <v>111.013261</v>
      </c>
      <c r="AV23" s="68">
        <f t="shared" si="5"/>
        <v>59258.124532000002</v>
      </c>
      <c r="AW23" s="69">
        <v>45623.428591000004</v>
      </c>
      <c r="AX23" s="69">
        <v>254.73405300000002</v>
      </c>
      <c r="AY23" s="68">
        <f t="shared" si="6"/>
        <v>45878.162644000004</v>
      </c>
      <c r="AZ23" s="69">
        <v>49118.507481000001</v>
      </c>
      <c r="BA23" s="69">
        <v>326.66660300000001</v>
      </c>
      <c r="BB23" s="68">
        <f t="shared" si="7"/>
        <v>49445.174083999998</v>
      </c>
      <c r="BC23" s="69">
        <v>69513.103526999999</v>
      </c>
      <c r="BD23" s="69">
        <v>896.96332200000006</v>
      </c>
      <c r="BE23" s="69">
        <f t="shared" si="8"/>
        <v>70410.066848999995</v>
      </c>
      <c r="BF23" s="69">
        <v>48080.058713999999</v>
      </c>
      <c r="BG23" s="69">
        <v>232.82063600000001</v>
      </c>
      <c r="BH23" s="69">
        <f t="shared" si="9"/>
        <v>48312.879349999996</v>
      </c>
      <c r="BI23" s="69">
        <v>33294.055672000002</v>
      </c>
      <c r="BJ23" s="69">
        <v>133.440957</v>
      </c>
      <c r="BK23" s="69">
        <f t="shared" si="10"/>
        <v>33427.496629000001</v>
      </c>
      <c r="BL23" s="69">
        <v>20314.782322999999</v>
      </c>
      <c r="BM23" s="69">
        <v>82.272134999999992</v>
      </c>
      <c r="BN23" s="69">
        <f t="shared" si="11"/>
        <v>20397.054457999999</v>
      </c>
      <c r="BO23" s="69">
        <v>15624.206572000001</v>
      </c>
      <c r="BP23" s="69">
        <v>22.580297999999999</v>
      </c>
      <c r="BQ23" s="68">
        <f>Table9187[[#This Row],[الربع الأول عام 2023م
Quarter 1 2023 السوق الرئيسية
(TASI)]]+Table9187[[#This Row],[الربع الأول عام 2023م
Quarter 1 2023 السوق الموازية
(NOMU)]]</f>
        <v>15646.786870000002</v>
      </c>
      <c r="BR23" s="69">
        <v>17564.899655000001</v>
      </c>
      <c r="BS23" s="69">
        <v>31.572305999999998</v>
      </c>
      <c r="BT23" s="68">
        <f>Table9187[[#This Row],[الربع الثاني عام 2023م
Quarter 2 2023 السوق الرئيسية
(TASI)]]+Table9187[[#This Row],[الربع الثاني عام 2023م
Quarter 2 2023 السوق الموازية
(NOMU)3]]</f>
        <v>17596.471960999999</v>
      </c>
      <c r="BU23" s="69">
        <v>25454.855492999999</v>
      </c>
      <c r="BV23" s="257">
        <v>57.676155000000001</v>
      </c>
      <c r="BW23" s="257">
        <v>25512.531648</v>
      </c>
      <c r="BX23" s="69">
        <v>21808.791647999999</v>
      </c>
      <c r="BY23" s="257">
        <v>209.397389</v>
      </c>
      <c r="BZ23" s="257">
        <v>22018.189037</v>
      </c>
      <c r="CA23" s="69">
        <v>29131.983680999998</v>
      </c>
      <c r="CB23" s="257">
        <v>301.92336799999998</v>
      </c>
      <c r="CC23" s="257">
        <f>Table9187[[#This Row],[الربع الأول عام 2024م
Quarter 1 2024 السوق الرئيسية
(TASI)]]+Table9187[[#This Row],[الربع الأول عام 2024م
Quarter 1 2024 السوق الموازية
(NOMU)]]</f>
        <v>29433.907048999998</v>
      </c>
      <c r="CD23" s="69">
        <v>36771.045198</v>
      </c>
      <c r="CE23" s="257">
        <v>53.252494999999996</v>
      </c>
      <c r="CF23" s="257">
        <f>Table9187[[#This Row],[الربع الثاني عام 2024م
Quarter 2 2024 السوق الموازية
(NOMU)]]+Table9187[[#This Row],[الربع الثاني عام 2024م
Quarter 2 2024 السوق الرئيسية
(TASI)]]</f>
        <v>36824.297693</v>
      </c>
      <c r="CG23" s="69">
        <v>22747.070126999999</v>
      </c>
      <c r="CH23" s="257">
        <v>49.878630999999999</v>
      </c>
      <c r="CI23" s="257">
        <f>Table9187[[#This Row],[الربع الثالث عام 2024م
Quarter 3 2024 السوق الرئيسية
(TASI)]]+Table9187[[#This Row],[الربع الثالث عام 2024م
Quarter 3 2024 السوق الموازية
(NOMU)]]</f>
        <v>22796.948757999999</v>
      </c>
    </row>
    <row r="24" spans="2:87" ht="30" customHeight="1" thickBot="1">
      <c r="B24" s="130">
        <v>13</v>
      </c>
      <c r="C24" s="66" t="s">
        <v>506</v>
      </c>
      <c r="D24" s="67">
        <v>47950</v>
      </c>
      <c r="E24" s="68">
        <v>11.171073440000001</v>
      </c>
      <c r="F24" s="68">
        <v>47961.171073439997</v>
      </c>
      <c r="G24" s="68">
        <v>48937</v>
      </c>
      <c r="H24" s="68">
        <v>13.477384320000002</v>
      </c>
      <c r="I24" s="68">
        <v>48950.477384320002</v>
      </c>
      <c r="J24" s="68">
        <v>45088</v>
      </c>
      <c r="K24" s="68">
        <v>19.869444430000001</v>
      </c>
      <c r="L24" s="68">
        <v>45107.869444429998</v>
      </c>
      <c r="M24" s="68">
        <v>43895</v>
      </c>
      <c r="N24" s="68">
        <v>8.3807087399999993</v>
      </c>
      <c r="O24" s="68">
        <v>43903.380708739998</v>
      </c>
      <c r="P24" s="69">
        <v>29005.723406429999</v>
      </c>
      <c r="Q24" s="69">
        <v>7.4012539900000007</v>
      </c>
      <c r="R24" s="68">
        <v>29013.124660419999</v>
      </c>
      <c r="S24" s="69">
        <v>19577.973039999997</v>
      </c>
      <c r="T24" s="69">
        <v>14.613465380000001</v>
      </c>
      <c r="U24" s="68">
        <v>19592.586505379997</v>
      </c>
      <c r="V24" s="69">
        <v>20826.038317999999</v>
      </c>
      <c r="W24" s="69">
        <v>4.5208633900000006</v>
      </c>
      <c r="X24" s="68">
        <v>20830.559181389999</v>
      </c>
      <c r="Y24" s="69">
        <v>14256.08867872</v>
      </c>
      <c r="Z24" s="69">
        <v>3.855035</v>
      </c>
      <c r="AA24" s="68">
        <v>14259.94371372</v>
      </c>
      <c r="AB24" s="69">
        <v>23017.07209492</v>
      </c>
      <c r="AC24" s="69">
        <v>65.207124660000005</v>
      </c>
      <c r="AD24" s="68">
        <v>23082.279219579999</v>
      </c>
      <c r="AE24" s="69">
        <v>20759.120706670001</v>
      </c>
      <c r="AF24" s="69">
        <v>44.057147720000003</v>
      </c>
      <c r="AG24" s="68">
        <f t="shared" si="0"/>
        <v>20803.17785439</v>
      </c>
      <c r="AH24" s="69">
        <v>19479.000455609999</v>
      </c>
      <c r="AI24" s="69">
        <v>124.55922843</v>
      </c>
      <c r="AJ24" s="68">
        <f t="shared" si="1"/>
        <v>19603.559684039999</v>
      </c>
      <c r="AK24" s="69">
        <v>34155.769241419999</v>
      </c>
      <c r="AL24" s="69">
        <v>82.649023749999998</v>
      </c>
      <c r="AM24" s="68">
        <f t="shared" si="2"/>
        <v>34238.418265169996</v>
      </c>
      <c r="AN24" s="69">
        <v>44622.865035459996</v>
      </c>
      <c r="AO24" s="69">
        <v>80.456282200000004</v>
      </c>
      <c r="AP24" s="68">
        <f t="shared" si="3"/>
        <v>44703.321317659997</v>
      </c>
      <c r="AQ24" s="69">
        <v>39419.74538552</v>
      </c>
      <c r="AR24" s="69">
        <v>86.698307799999995</v>
      </c>
      <c r="AS24" s="68">
        <f t="shared" si="4"/>
        <v>39506.443693319998</v>
      </c>
      <c r="AT24" s="69">
        <v>38901.695767999998</v>
      </c>
      <c r="AU24" s="69">
        <v>76.652125999999996</v>
      </c>
      <c r="AV24" s="68">
        <f t="shared" si="5"/>
        <v>38978.347893999999</v>
      </c>
      <c r="AW24" s="69">
        <v>29850.897518999998</v>
      </c>
      <c r="AX24" s="69">
        <v>127.712834</v>
      </c>
      <c r="AY24" s="68">
        <f t="shared" si="6"/>
        <v>29978.610353</v>
      </c>
      <c r="AZ24" s="69">
        <v>29845.236723999999</v>
      </c>
      <c r="BA24" s="69">
        <v>247.29515400000003</v>
      </c>
      <c r="BB24" s="68">
        <f t="shared" si="7"/>
        <v>30092.531877999998</v>
      </c>
      <c r="BC24" s="69">
        <v>34988.869479000001</v>
      </c>
      <c r="BD24" s="69">
        <v>411.68439999999998</v>
      </c>
      <c r="BE24" s="69">
        <f t="shared" si="8"/>
        <v>35400.553878999999</v>
      </c>
      <c r="BF24" s="69">
        <v>33365.967913</v>
      </c>
      <c r="BG24" s="69">
        <v>160.07877100000002</v>
      </c>
      <c r="BH24" s="69">
        <f t="shared" si="9"/>
        <v>33526.046684000001</v>
      </c>
      <c r="BI24" s="69">
        <v>23681.081710999999</v>
      </c>
      <c r="BJ24" s="69">
        <v>97.326721000000006</v>
      </c>
      <c r="BK24" s="69">
        <f t="shared" si="10"/>
        <v>23778.408432</v>
      </c>
      <c r="BL24" s="69">
        <v>19603.125585000002</v>
      </c>
      <c r="BM24" s="69">
        <v>47.492307999999994</v>
      </c>
      <c r="BN24" s="69">
        <f t="shared" si="11"/>
        <v>19650.617893000002</v>
      </c>
      <c r="BO24" s="69">
        <v>16371.027711000001</v>
      </c>
      <c r="BP24" s="69">
        <v>80.167749000000015</v>
      </c>
      <c r="BQ24" s="68">
        <f>Table9187[[#This Row],[الربع الأول عام 2023م
Quarter 1 2023 السوق الرئيسية
(TASI)]]+Table9187[[#This Row],[الربع الأول عام 2023م
Quarter 1 2023 السوق الموازية
(NOMU)]]</f>
        <v>16451.195459999999</v>
      </c>
      <c r="BR24" s="69">
        <v>19673.885876</v>
      </c>
      <c r="BS24" s="69">
        <v>219.572248</v>
      </c>
      <c r="BT24" s="68">
        <f>Table9187[[#This Row],[الربع الثاني عام 2023م
Quarter 2 2023 السوق الرئيسية
(TASI)]]+Table9187[[#This Row],[الربع الثاني عام 2023م
Quarter 2 2023 السوق الموازية
(NOMU)3]]</f>
        <v>19893.458124000001</v>
      </c>
      <c r="BU24" s="69">
        <v>21544.125468000002</v>
      </c>
      <c r="BV24" s="257">
        <v>151.55573100000001</v>
      </c>
      <c r="BW24" s="257">
        <v>21695.681199000002</v>
      </c>
      <c r="BX24" s="69">
        <v>22673.938646000002</v>
      </c>
      <c r="BY24" s="257">
        <v>110.29448000000001</v>
      </c>
      <c r="BZ24" s="257">
        <v>22784.233126000003</v>
      </c>
      <c r="CA24" s="69">
        <v>34524.382066000006</v>
      </c>
      <c r="CB24" s="257">
        <v>178.845268</v>
      </c>
      <c r="CC24" s="257">
        <f>Table9187[[#This Row],[الربع الأول عام 2024م
Quarter 1 2024 السوق الرئيسية
(TASI)]]+Table9187[[#This Row],[الربع الأول عام 2024م
Quarter 1 2024 السوق الموازية
(NOMU)]]</f>
        <v>34703.227334000003</v>
      </c>
      <c r="CD24" s="69">
        <v>20491.380802</v>
      </c>
      <c r="CE24" s="257">
        <v>159.62618800000001</v>
      </c>
      <c r="CF24" s="257">
        <f>Table9187[[#This Row],[الربع الثاني عام 2024م
Quarter 2 2024 السوق الموازية
(NOMU)]]+Table9187[[#This Row],[الربع الثاني عام 2024م
Quarter 2 2024 السوق الرئيسية
(TASI)]]</f>
        <v>20651.006989999998</v>
      </c>
      <c r="CG24" s="69">
        <v>22398.219014999999</v>
      </c>
      <c r="CH24" s="257">
        <v>245.02700300000001</v>
      </c>
      <c r="CI24" s="257">
        <f>Table9187[[#This Row],[الربع الثالث عام 2024م
Quarter 3 2024 السوق الرئيسية
(TASI)]]+Table9187[[#This Row],[الربع الثالث عام 2024م
Quarter 3 2024 السوق الموازية
(NOMU)]]</f>
        <v>22643.246017999998</v>
      </c>
    </row>
    <row r="25" spans="2:87" ht="30" customHeight="1" thickBot="1">
      <c r="B25" s="130">
        <v>14</v>
      </c>
      <c r="C25" s="66" t="s">
        <v>89</v>
      </c>
      <c r="D25" s="67">
        <v>5433</v>
      </c>
      <c r="E25" s="68">
        <v>1.2553153799999999</v>
      </c>
      <c r="F25" s="68">
        <v>5434.25531538</v>
      </c>
      <c r="G25" s="68">
        <v>7719</v>
      </c>
      <c r="H25" s="68">
        <v>0.35242180000000001</v>
      </c>
      <c r="I25" s="68">
        <v>7719.3524218000002</v>
      </c>
      <c r="J25" s="68">
        <v>6306</v>
      </c>
      <c r="K25" s="68">
        <v>0.53730389000000001</v>
      </c>
      <c r="L25" s="68">
        <v>6306.5373038899997</v>
      </c>
      <c r="M25" s="68">
        <v>4241</v>
      </c>
      <c r="N25" s="68">
        <v>7.3664540000000001E-2</v>
      </c>
      <c r="O25" s="68">
        <v>4241.0736645400002</v>
      </c>
      <c r="P25" s="69">
        <v>4618.2764257199997</v>
      </c>
      <c r="Q25" s="69">
        <v>0.17476787999999999</v>
      </c>
      <c r="R25" s="68">
        <v>4618.4511935999999</v>
      </c>
      <c r="S25" s="69">
        <v>3724.6288596999998</v>
      </c>
      <c r="T25" s="69">
        <v>0.10254099999999999</v>
      </c>
      <c r="U25" s="68">
        <v>3724.7314007</v>
      </c>
      <c r="V25" s="69">
        <v>4569.3148590000001</v>
      </c>
      <c r="W25" s="69">
        <v>0.95602838000000001</v>
      </c>
      <c r="X25" s="68">
        <v>4570.2708873800002</v>
      </c>
      <c r="Y25" s="69">
        <v>3037.7535462100004</v>
      </c>
      <c r="Z25" s="69">
        <v>0.79156245999999997</v>
      </c>
      <c r="AA25" s="68">
        <v>3038.5451086700004</v>
      </c>
      <c r="AB25" s="69">
        <v>3971.3211159399998</v>
      </c>
      <c r="AC25" s="69">
        <v>28.19325199</v>
      </c>
      <c r="AD25" s="68">
        <v>3999.5143679299999</v>
      </c>
      <c r="AE25" s="69">
        <v>5022.6978721699998</v>
      </c>
      <c r="AF25" s="69">
        <v>6.4705487799999997</v>
      </c>
      <c r="AG25" s="68">
        <f t="shared" si="0"/>
        <v>5029.1684209499999</v>
      </c>
      <c r="AH25" s="69">
        <v>5419.2006305700006</v>
      </c>
      <c r="AI25" s="69">
        <v>2.4499729000000001</v>
      </c>
      <c r="AJ25" s="68">
        <f t="shared" si="1"/>
        <v>5421.6506034700005</v>
      </c>
      <c r="AK25" s="69">
        <v>8652.4649209000017</v>
      </c>
      <c r="AL25" s="69">
        <v>19.645046100000002</v>
      </c>
      <c r="AM25" s="68">
        <f t="shared" si="2"/>
        <v>8672.1099670000021</v>
      </c>
      <c r="AN25" s="69">
        <v>11125.670282380001</v>
      </c>
      <c r="AO25" s="69">
        <v>14.924121700000001</v>
      </c>
      <c r="AP25" s="68">
        <f t="shared" si="3"/>
        <v>11140.59440408</v>
      </c>
      <c r="AQ25" s="69">
        <v>9399.0170208599993</v>
      </c>
      <c r="AR25" s="69">
        <v>3.9712657999999998</v>
      </c>
      <c r="AS25" s="68">
        <f t="shared" si="4"/>
        <v>9402.9882866600001</v>
      </c>
      <c r="AT25" s="69">
        <v>7897.0952260000004</v>
      </c>
      <c r="AU25" s="69">
        <v>7.6588799999999999</v>
      </c>
      <c r="AV25" s="68">
        <f t="shared" si="5"/>
        <v>7904.7541060000003</v>
      </c>
      <c r="AW25" s="69">
        <v>5889.2385589999994</v>
      </c>
      <c r="AX25" s="69">
        <v>3.1887829999999999</v>
      </c>
      <c r="AY25" s="68">
        <f t="shared" si="6"/>
        <v>5892.427341999999</v>
      </c>
      <c r="AZ25" s="69">
        <v>5370.668549</v>
      </c>
      <c r="BA25" s="69">
        <v>7.2712970000000006</v>
      </c>
      <c r="BB25" s="68">
        <f t="shared" si="7"/>
        <v>5377.9398460000002</v>
      </c>
      <c r="BC25" s="69">
        <v>5856.0727270000007</v>
      </c>
      <c r="BD25" s="69">
        <v>11.352879</v>
      </c>
      <c r="BE25" s="69">
        <f t="shared" si="8"/>
        <v>5867.4256060000007</v>
      </c>
      <c r="BF25" s="69">
        <v>4212.5174399999996</v>
      </c>
      <c r="BG25" s="69">
        <v>4.7008090000000005</v>
      </c>
      <c r="BH25" s="69">
        <f t="shared" si="9"/>
        <v>4217.2182489999996</v>
      </c>
      <c r="BI25" s="69">
        <v>5980.4617720000006</v>
      </c>
      <c r="BJ25" s="69">
        <v>13.614711</v>
      </c>
      <c r="BK25" s="69">
        <f t="shared" si="10"/>
        <v>5994.0764830000007</v>
      </c>
      <c r="BL25" s="69">
        <v>16225.361500999999</v>
      </c>
      <c r="BM25" s="69">
        <v>93.534671000000003</v>
      </c>
      <c r="BN25" s="69">
        <f t="shared" si="11"/>
        <v>16318.896171999999</v>
      </c>
      <c r="BO25" s="69">
        <v>16183.708026</v>
      </c>
      <c r="BP25" s="69">
        <v>87.752459999999999</v>
      </c>
      <c r="BQ25" s="68">
        <f>Table9187[[#This Row],[الربع الأول عام 2023م
Quarter 1 2023 السوق الرئيسية
(TASI)]]+Table9187[[#This Row],[الربع الأول عام 2023م
Quarter 1 2023 السوق الموازية
(NOMU)]]</f>
        <v>16271.460486</v>
      </c>
      <c r="BR25" s="69">
        <v>17663.034438000002</v>
      </c>
      <c r="BS25" s="69">
        <v>146.47661099999999</v>
      </c>
      <c r="BT25" s="68">
        <f>Table9187[[#This Row],[الربع الثاني عام 2023م
Quarter 2 2023 السوق الرئيسية
(TASI)]]+Table9187[[#This Row],[الربع الثاني عام 2023م
Quarter 2 2023 السوق الموازية
(NOMU)3]]</f>
        <v>17809.511049000001</v>
      </c>
      <c r="BU25" s="69">
        <v>19707.723874999996</v>
      </c>
      <c r="BV25" s="257">
        <v>160.53796299999999</v>
      </c>
      <c r="BW25" s="257">
        <v>19868.261837999995</v>
      </c>
      <c r="BX25" s="69">
        <v>19308.942324000003</v>
      </c>
      <c r="BY25" s="257">
        <v>79.454100999999994</v>
      </c>
      <c r="BZ25" s="257">
        <v>19388.396425000003</v>
      </c>
      <c r="CA25" s="69">
        <v>30266.498103999998</v>
      </c>
      <c r="CB25" s="257">
        <v>127.69416699999999</v>
      </c>
      <c r="CC25" s="257">
        <f>Table9187[[#This Row],[الربع الأول عام 2024م
Quarter 1 2024 السوق الرئيسية
(TASI)]]+Table9187[[#This Row],[الربع الأول عام 2024م
Quarter 1 2024 السوق الموازية
(NOMU)]]</f>
        <v>30394.192271</v>
      </c>
      <c r="CD25" s="69">
        <v>21967.144494</v>
      </c>
      <c r="CE25" s="257">
        <v>131.23819900000001</v>
      </c>
      <c r="CF25" s="257">
        <f>Table9187[[#This Row],[الربع الثاني عام 2024م
Quarter 2 2024 السوق الموازية
(NOMU)]]+Table9187[[#This Row],[الربع الثاني عام 2024م
Quarter 2 2024 السوق الرئيسية
(TASI)]]</f>
        <v>22098.382693</v>
      </c>
      <c r="CG25" s="69">
        <v>21932.779986000001</v>
      </c>
      <c r="CH25" s="257">
        <v>206.206355</v>
      </c>
      <c r="CI25" s="257">
        <f>Table9187[[#This Row],[الربع الثالث عام 2024م
Quarter 3 2024 السوق الرئيسية
(TASI)]]+Table9187[[#This Row],[الربع الثالث عام 2024م
Quarter 3 2024 السوق الموازية
(NOMU)]]</f>
        <v>22138.986341</v>
      </c>
    </row>
    <row r="26" spans="2:87" ht="30" customHeight="1" thickBot="1">
      <c r="B26" s="130">
        <v>15</v>
      </c>
      <c r="C26" s="66" t="s">
        <v>168</v>
      </c>
      <c r="D26" s="67" t="s">
        <v>5</v>
      </c>
      <c r="E26" s="68" t="s">
        <v>5</v>
      </c>
      <c r="F26" s="70">
        <v>0</v>
      </c>
      <c r="G26" s="47" t="s">
        <v>7</v>
      </c>
      <c r="H26" s="68">
        <v>0.53960459999999999</v>
      </c>
      <c r="I26" s="68">
        <v>0.53960459999999999</v>
      </c>
      <c r="J26" s="47">
        <v>119</v>
      </c>
      <c r="K26" s="68">
        <v>1.48716545</v>
      </c>
      <c r="L26" s="68">
        <v>120.48716545000001</v>
      </c>
      <c r="M26" s="47">
        <v>276</v>
      </c>
      <c r="N26" s="68">
        <v>7.1335538099999996</v>
      </c>
      <c r="O26" s="68">
        <v>283.13355381000002</v>
      </c>
      <c r="P26" s="69">
        <v>911.07939617</v>
      </c>
      <c r="Q26" s="69">
        <v>6.9004106400000005</v>
      </c>
      <c r="R26" s="68">
        <v>917.97980681000001</v>
      </c>
      <c r="S26" s="69">
        <v>2435.9512102999997</v>
      </c>
      <c r="T26" s="69">
        <v>4.2346806799999994</v>
      </c>
      <c r="U26" s="68">
        <v>2440.1858909799998</v>
      </c>
      <c r="V26" s="69">
        <v>68714.821911000006</v>
      </c>
      <c r="W26" s="69">
        <v>4.6865273500000004</v>
      </c>
      <c r="X26" s="68">
        <v>68719.508438350007</v>
      </c>
      <c r="Y26" s="69">
        <v>45609.487749330001</v>
      </c>
      <c r="Z26" s="69">
        <v>1.68870765</v>
      </c>
      <c r="AA26" s="68">
        <v>45611.17645698</v>
      </c>
      <c r="AB26" s="69">
        <v>15855.9343142</v>
      </c>
      <c r="AC26" s="69">
        <v>18.507963150000002</v>
      </c>
      <c r="AD26" s="68">
        <v>15874.442277349999</v>
      </c>
      <c r="AE26" s="69">
        <v>11019.83538859</v>
      </c>
      <c r="AF26" s="69">
        <v>0</v>
      </c>
      <c r="AG26" s="68">
        <f t="shared" si="0"/>
        <v>11019.83538859</v>
      </c>
      <c r="AH26" s="69">
        <v>13934.37600011</v>
      </c>
      <c r="AI26" s="69">
        <v>0</v>
      </c>
      <c r="AJ26" s="68">
        <f t="shared" si="1"/>
        <v>13934.37600011</v>
      </c>
      <c r="AK26" s="69">
        <v>12154.19306731</v>
      </c>
      <c r="AL26" s="69">
        <v>0</v>
      </c>
      <c r="AM26" s="68">
        <f t="shared" si="2"/>
        <v>12154.19306731</v>
      </c>
      <c r="AN26" s="69">
        <v>9059.9197250600009</v>
      </c>
      <c r="AO26" s="69">
        <v>0.14054329999999998</v>
      </c>
      <c r="AP26" s="68">
        <f t="shared" si="3"/>
        <v>9060.0602683600009</v>
      </c>
      <c r="AQ26" s="69">
        <v>10359.33653986</v>
      </c>
      <c r="AR26" s="69">
        <v>0.56399920000000003</v>
      </c>
      <c r="AS26" s="68">
        <f t="shared" si="4"/>
        <v>10359.90053906</v>
      </c>
      <c r="AT26" s="69">
        <v>12610.547179000001</v>
      </c>
      <c r="AU26" s="69">
        <v>19.011213999999999</v>
      </c>
      <c r="AV26" s="68">
        <f t="shared" si="5"/>
        <v>12629.558393000001</v>
      </c>
      <c r="AW26" s="69">
        <v>10019.085246999999</v>
      </c>
      <c r="AX26" s="69">
        <v>38.149740999999999</v>
      </c>
      <c r="AY26" s="68">
        <f t="shared" si="6"/>
        <v>10057.234987999998</v>
      </c>
      <c r="AZ26" s="69">
        <v>11073.847149000001</v>
      </c>
      <c r="BA26" s="69">
        <v>8.9411509999999996</v>
      </c>
      <c r="BB26" s="68">
        <f t="shared" si="7"/>
        <v>11082.788300000002</v>
      </c>
      <c r="BC26" s="69">
        <v>20218.557701000002</v>
      </c>
      <c r="BD26" s="69">
        <v>190.183447</v>
      </c>
      <c r="BE26" s="69">
        <f t="shared" si="8"/>
        <v>20408.741148000001</v>
      </c>
      <c r="BF26" s="69">
        <v>20658.340155999998</v>
      </c>
      <c r="BG26" s="69">
        <v>136.97670099999999</v>
      </c>
      <c r="BH26" s="69">
        <f t="shared" si="9"/>
        <v>20795.316856999998</v>
      </c>
      <c r="BI26" s="69">
        <v>15860.491767</v>
      </c>
      <c r="BJ26" s="69">
        <v>53.528565999999998</v>
      </c>
      <c r="BK26" s="69">
        <f t="shared" si="10"/>
        <v>15914.020333</v>
      </c>
      <c r="BL26" s="69">
        <v>18002.696956</v>
      </c>
      <c r="BM26" s="69">
        <v>35.013925999999998</v>
      </c>
      <c r="BN26" s="69">
        <f t="shared" si="11"/>
        <v>18037.710881999999</v>
      </c>
      <c r="BO26" s="69">
        <v>17383.055867999999</v>
      </c>
      <c r="BP26" s="69">
        <v>50.786118000000002</v>
      </c>
      <c r="BQ26" s="68">
        <f>Table9187[[#This Row],[الربع الأول عام 2023م
Quarter 1 2023 السوق الرئيسية
(TASI)]]+Table9187[[#This Row],[الربع الأول عام 2023م
Quarter 1 2023 السوق الموازية
(NOMU)]]</f>
        <v>17433.841985999999</v>
      </c>
      <c r="BR26" s="69">
        <v>19272.460815999999</v>
      </c>
      <c r="BS26" s="69">
        <v>85.749043999999998</v>
      </c>
      <c r="BT26" s="68">
        <f>Table9187[[#This Row],[الربع الثاني عام 2023م
Quarter 2 2023 السوق الرئيسية
(TASI)]]+Table9187[[#This Row],[الربع الثاني عام 2023م
Quarter 2 2023 السوق الموازية
(NOMU)3]]</f>
        <v>19358.209859999999</v>
      </c>
      <c r="BU26" s="69">
        <v>21642.443078</v>
      </c>
      <c r="BV26" s="257">
        <v>36.534908999999999</v>
      </c>
      <c r="BW26" s="257">
        <v>21678.977987000002</v>
      </c>
      <c r="BX26" s="69">
        <v>21250.694597999998</v>
      </c>
      <c r="BY26" s="257">
        <v>21.864485999999999</v>
      </c>
      <c r="BZ26" s="257">
        <v>21272.559083999997</v>
      </c>
      <c r="CA26" s="69">
        <v>32663.448171000004</v>
      </c>
      <c r="CB26" s="257">
        <v>228.51129</v>
      </c>
      <c r="CC26" s="257">
        <f>Table9187[[#This Row],[الربع الأول عام 2024م
Quarter 1 2024 السوق الرئيسية
(TASI)]]+Table9187[[#This Row],[الربع الأول عام 2024م
Quarter 1 2024 السوق الموازية
(NOMU)]]</f>
        <v>32891.959461000006</v>
      </c>
      <c r="CD26" s="69">
        <v>26694.516604</v>
      </c>
      <c r="CE26" s="257">
        <v>102.66992400000001</v>
      </c>
      <c r="CF26" s="257">
        <f>Table9187[[#This Row],[الربع الثاني عام 2024م
Quarter 2 2024 السوق الموازية
(NOMU)]]+Table9187[[#This Row],[الربع الثاني عام 2024م
Quarter 2 2024 السوق الرئيسية
(TASI)]]</f>
        <v>26797.186528000002</v>
      </c>
      <c r="CG26" s="69">
        <v>21888.803282000001</v>
      </c>
      <c r="CH26" s="257">
        <v>160.63722899999999</v>
      </c>
      <c r="CI26" s="257">
        <f>Table9187[[#This Row],[الربع الثالث عام 2024م
Quarter 3 2024 السوق الرئيسية
(TASI)]]+Table9187[[#This Row],[الربع الثالث عام 2024م
Quarter 3 2024 السوق الموازية
(NOMU)]]</f>
        <v>22049.440511000001</v>
      </c>
    </row>
    <row r="27" spans="2:87" ht="30" customHeight="1" thickBot="1">
      <c r="B27" s="130">
        <v>16</v>
      </c>
      <c r="C27" s="66" t="s">
        <v>236</v>
      </c>
      <c r="D27" s="67">
        <v>24037</v>
      </c>
      <c r="E27" s="67">
        <v>11.6982803</v>
      </c>
      <c r="F27" s="67">
        <v>24048.698280299999</v>
      </c>
      <c r="G27" s="68">
        <v>23726</v>
      </c>
      <c r="H27" s="68">
        <v>17.294214080000003</v>
      </c>
      <c r="I27" s="68">
        <v>23743.294214080001</v>
      </c>
      <c r="J27" s="68">
        <v>27589</v>
      </c>
      <c r="K27" s="68">
        <v>31.555880459999997</v>
      </c>
      <c r="L27" s="68">
        <v>27620.55588046</v>
      </c>
      <c r="M27" s="68">
        <v>16671</v>
      </c>
      <c r="N27" s="68">
        <v>17.127268960000002</v>
      </c>
      <c r="O27" s="68">
        <v>16688.127268960001</v>
      </c>
      <c r="P27" s="69">
        <v>25454.704886179999</v>
      </c>
      <c r="Q27" s="69">
        <v>27.516871600000002</v>
      </c>
      <c r="R27" s="68">
        <v>25482.22175778</v>
      </c>
      <c r="S27" s="69">
        <v>21685.169846000001</v>
      </c>
      <c r="T27" s="69">
        <v>13.25454328</v>
      </c>
      <c r="U27" s="68">
        <v>21698.42438928</v>
      </c>
      <c r="V27" s="69">
        <v>24318.64588</v>
      </c>
      <c r="W27" s="69">
        <v>14.32535345</v>
      </c>
      <c r="X27" s="68">
        <v>24332.97123345</v>
      </c>
      <c r="Y27" s="69">
        <v>23104.641028149999</v>
      </c>
      <c r="Z27" s="69">
        <v>6.3383470399999995</v>
      </c>
      <c r="AA27" s="69">
        <v>23110.97937519</v>
      </c>
      <c r="AB27" s="69">
        <v>24436.64426008</v>
      </c>
      <c r="AC27" s="69">
        <v>116.32246688000001</v>
      </c>
      <c r="AD27" s="68">
        <v>24552.96672696</v>
      </c>
      <c r="AE27" s="69">
        <v>26425.9640144</v>
      </c>
      <c r="AF27" s="69">
        <v>33.213506719999998</v>
      </c>
      <c r="AG27" s="68">
        <f t="shared" si="0"/>
        <v>26459.17752112</v>
      </c>
      <c r="AH27" s="69">
        <v>21406.88916137</v>
      </c>
      <c r="AI27" s="69">
        <v>148.61038714</v>
      </c>
      <c r="AJ27" s="68">
        <f t="shared" si="1"/>
        <v>21555.499548510001</v>
      </c>
      <c r="AK27" s="69">
        <v>36229.502976579999</v>
      </c>
      <c r="AL27" s="69">
        <v>76.596545800000001</v>
      </c>
      <c r="AM27" s="68">
        <f t="shared" si="2"/>
        <v>36306.099522379998</v>
      </c>
      <c r="AN27" s="69">
        <v>45991.106458080001</v>
      </c>
      <c r="AO27" s="69">
        <v>97.170360200000005</v>
      </c>
      <c r="AP27" s="68">
        <f t="shared" si="3"/>
        <v>46088.276818279999</v>
      </c>
      <c r="AQ27" s="69">
        <v>39465.808402870003</v>
      </c>
      <c r="AR27" s="69">
        <v>97.05367369999999</v>
      </c>
      <c r="AS27" s="68">
        <f t="shared" si="4"/>
        <v>39562.862076570003</v>
      </c>
      <c r="AT27" s="69">
        <v>40628.902209</v>
      </c>
      <c r="AU27" s="69">
        <v>64.047157999999996</v>
      </c>
      <c r="AV27" s="68">
        <f t="shared" si="5"/>
        <v>40692.949367000001</v>
      </c>
      <c r="AW27" s="69">
        <v>29809.365093</v>
      </c>
      <c r="AX27" s="69">
        <v>229.92557099999999</v>
      </c>
      <c r="AY27" s="68">
        <f t="shared" si="6"/>
        <v>30039.290664</v>
      </c>
      <c r="AZ27" s="69">
        <v>29140.246214999999</v>
      </c>
      <c r="BA27" s="69">
        <v>133.320547</v>
      </c>
      <c r="BB27" s="68">
        <f t="shared" si="7"/>
        <v>29273.566761999999</v>
      </c>
      <c r="BC27" s="69">
        <v>36715.933566</v>
      </c>
      <c r="BD27" s="69">
        <v>230.16225600000001</v>
      </c>
      <c r="BE27" s="69">
        <f t="shared" si="8"/>
        <v>36946.095822000003</v>
      </c>
      <c r="BF27" s="69">
        <v>25915.490464000002</v>
      </c>
      <c r="BG27" s="69">
        <v>74.013734999999997</v>
      </c>
      <c r="BH27" s="69">
        <f t="shared" si="9"/>
        <v>25989.504199000003</v>
      </c>
      <c r="BI27" s="69">
        <v>16454.159215</v>
      </c>
      <c r="BJ27" s="69">
        <v>170.42555400000001</v>
      </c>
      <c r="BK27" s="69">
        <f t="shared" si="10"/>
        <v>16624.584769000001</v>
      </c>
      <c r="BL27" s="69">
        <v>14361.800313</v>
      </c>
      <c r="BM27" s="69">
        <v>52.033626999999996</v>
      </c>
      <c r="BN27" s="69">
        <f t="shared" si="11"/>
        <v>14413.83394</v>
      </c>
      <c r="BO27" s="69">
        <v>14217.960061999998</v>
      </c>
      <c r="BP27" s="69">
        <v>94.528438999999992</v>
      </c>
      <c r="BQ27" s="68">
        <f>Table9187[[#This Row],[الربع الأول عام 2023م
Quarter 1 2023 السوق الرئيسية
(TASI)]]+Table9187[[#This Row],[الربع الأول عام 2023م
Quarter 1 2023 السوق الموازية
(NOMU)]]</f>
        <v>14312.488500999998</v>
      </c>
      <c r="BR27" s="69">
        <v>20235.851071000001</v>
      </c>
      <c r="BS27" s="69">
        <v>89.416063000000008</v>
      </c>
      <c r="BT27" s="68">
        <f>Table9187[[#This Row],[الربع الثاني عام 2023م
Quarter 2 2023 السوق الرئيسية
(TASI)]]+Table9187[[#This Row],[الربع الثاني عام 2023م
Quarter 2 2023 السوق الموازية
(NOMU)3]]</f>
        <v>20325.267134000002</v>
      </c>
      <c r="BU27" s="69">
        <v>17136.450047999999</v>
      </c>
      <c r="BV27" s="257">
        <v>265.687657</v>
      </c>
      <c r="BW27" s="257">
        <v>17402.137704999997</v>
      </c>
      <c r="BX27" s="69">
        <v>20278.519558</v>
      </c>
      <c r="BY27" s="257">
        <v>85.061019000000002</v>
      </c>
      <c r="BZ27" s="257">
        <v>20363.580577000001</v>
      </c>
      <c r="CA27" s="69">
        <v>29057.103606000001</v>
      </c>
      <c r="CB27" s="257">
        <v>80.898976000000005</v>
      </c>
      <c r="CC27" s="257">
        <f>Table9187[[#This Row],[الربع الأول عام 2024م
Quarter 1 2024 السوق الرئيسية
(TASI)]]+Table9187[[#This Row],[الربع الأول عام 2024م
Quarter 1 2024 السوق الموازية
(NOMU)]]</f>
        <v>29138.002582000001</v>
      </c>
      <c r="CD27" s="69">
        <v>20308.328017</v>
      </c>
      <c r="CE27" s="257">
        <v>303.588776</v>
      </c>
      <c r="CF27" s="257">
        <f>Table9187[[#This Row],[الربع الثاني عام 2024م
Quarter 2 2024 السوق الموازية
(NOMU)]]+Table9187[[#This Row],[الربع الثاني عام 2024م
Quarter 2 2024 السوق الرئيسية
(TASI)]]</f>
        <v>20611.916793</v>
      </c>
      <c r="CG27" s="69">
        <v>19343.630487000002</v>
      </c>
      <c r="CH27" s="257">
        <v>124.810273</v>
      </c>
      <c r="CI27" s="257">
        <f>Table9187[[#This Row],[الربع الثالث عام 2024م
Quarter 3 2024 السوق الرئيسية
(TASI)]]+Table9187[[#This Row],[الربع الثالث عام 2024م
Quarter 3 2024 السوق الموازية
(NOMU)]]</f>
        <v>19468.440760000001</v>
      </c>
    </row>
    <row r="28" spans="2:87" ht="30" customHeight="1" thickBot="1">
      <c r="B28" s="130">
        <v>17</v>
      </c>
      <c r="C28" s="66" t="s">
        <v>85</v>
      </c>
      <c r="D28" s="67">
        <v>75</v>
      </c>
      <c r="E28" s="68">
        <v>6.8057999999999996</v>
      </c>
      <c r="F28" s="68">
        <v>81.805800000000005</v>
      </c>
      <c r="G28" s="47">
        <v>640</v>
      </c>
      <c r="H28" s="68">
        <v>3.1263016900000005</v>
      </c>
      <c r="I28" s="68">
        <v>643.12630168999999</v>
      </c>
      <c r="J28" s="68">
        <v>1946</v>
      </c>
      <c r="K28" s="68">
        <v>6.0399768900000002</v>
      </c>
      <c r="L28" s="68">
        <v>1952.0399768899999</v>
      </c>
      <c r="M28" s="68">
        <v>1748</v>
      </c>
      <c r="N28" s="68">
        <v>7.6890866600000001</v>
      </c>
      <c r="O28" s="68">
        <v>1755.6890866599999</v>
      </c>
      <c r="P28" s="69">
        <v>1022.35666367</v>
      </c>
      <c r="Q28" s="69">
        <v>2.8392304400000001</v>
      </c>
      <c r="R28" s="68">
        <v>1025.1958941099999</v>
      </c>
      <c r="S28" s="69">
        <v>4401.4529808999996</v>
      </c>
      <c r="T28" s="69">
        <v>2.05531431</v>
      </c>
      <c r="U28" s="68">
        <v>4403.5082952099992</v>
      </c>
      <c r="V28" s="69">
        <v>21029.738592000002</v>
      </c>
      <c r="W28" s="69">
        <v>1.2188297100000001</v>
      </c>
      <c r="X28" s="68">
        <v>21030.957421710002</v>
      </c>
      <c r="Y28" s="69">
        <v>32428.752414049999</v>
      </c>
      <c r="Z28" s="69">
        <v>3.0155255899999998</v>
      </c>
      <c r="AA28" s="68">
        <v>32431.767939639998</v>
      </c>
      <c r="AB28" s="69">
        <v>13222.52186393</v>
      </c>
      <c r="AC28" s="69">
        <v>26.349120840000001</v>
      </c>
      <c r="AD28" s="68">
        <v>13248.870984769999</v>
      </c>
      <c r="AE28" s="69">
        <v>15328.68892726</v>
      </c>
      <c r="AF28" s="69">
        <v>11.448825020000001</v>
      </c>
      <c r="AG28" s="68">
        <f t="shared" si="0"/>
        <v>15340.137752279999</v>
      </c>
      <c r="AH28" s="69">
        <v>17070.590576120001</v>
      </c>
      <c r="AI28" s="69">
        <v>12.097571139999999</v>
      </c>
      <c r="AJ28" s="68">
        <f t="shared" si="1"/>
        <v>17082.68814726</v>
      </c>
      <c r="AK28" s="69">
        <v>29720.76401671</v>
      </c>
      <c r="AL28" s="69">
        <v>13.37480225</v>
      </c>
      <c r="AM28" s="68">
        <f t="shared" si="2"/>
        <v>29734.13881896</v>
      </c>
      <c r="AN28" s="69">
        <v>40386.574097069999</v>
      </c>
      <c r="AO28" s="69">
        <v>32.80083235</v>
      </c>
      <c r="AP28" s="68">
        <f t="shared" si="3"/>
        <v>40419.374929420002</v>
      </c>
      <c r="AQ28" s="69">
        <v>39099.055876480001</v>
      </c>
      <c r="AR28" s="69">
        <v>28.113593350000002</v>
      </c>
      <c r="AS28" s="68">
        <f t="shared" si="4"/>
        <v>39127.169469829998</v>
      </c>
      <c r="AT28" s="69">
        <v>32674.733624</v>
      </c>
      <c r="AU28" s="69">
        <v>48.385497000000001</v>
      </c>
      <c r="AV28" s="68">
        <f t="shared" si="5"/>
        <v>32723.119121</v>
      </c>
      <c r="AW28" s="69">
        <v>26885.743313999999</v>
      </c>
      <c r="AX28" s="69">
        <v>35.864393</v>
      </c>
      <c r="AY28" s="68">
        <f t="shared" si="6"/>
        <v>26921.607706999999</v>
      </c>
      <c r="AZ28" s="69">
        <v>25427.384505000002</v>
      </c>
      <c r="BA28" s="69">
        <v>88.478010000000012</v>
      </c>
      <c r="BB28" s="68">
        <f t="shared" si="7"/>
        <v>25515.862515000001</v>
      </c>
      <c r="BC28" s="69">
        <v>29183.955308000001</v>
      </c>
      <c r="BD28" s="69">
        <v>148.498716</v>
      </c>
      <c r="BE28" s="69">
        <f t="shared" si="8"/>
        <v>29332.454023999999</v>
      </c>
      <c r="BF28" s="69">
        <v>20407.376327000002</v>
      </c>
      <c r="BG28" s="69">
        <v>50.864623999999999</v>
      </c>
      <c r="BH28" s="69">
        <f t="shared" si="9"/>
        <v>20458.240951000003</v>
      </c>
      <c r="BI28" s="69">
        <v>14823.293744999999</v>
      </c>
      <c r="BJ28" s="69">
        <v>76.979893000000004</v>
      </c>
      <c r="BK28" s="69">
        <f t="shared" si="10"/>
        <v>14900.273637999999</v>
      </c>
      <c r="BL28" s="69">
        <v>11252.098594999999</v>
      </c>
      <c r="BM28" s="69">
        <v>54.717737</v>
      </c>
      <c r="BN28" s="69">
        <f t="shared" si="11"/>
        <v>11306.816332</v>
      </c>
      <c r="BO28" s="69">
        <v>10621.663468999999</v>
      </c>
      <c r="BP28" s="69">
        <v>58.425298999999995</v>
      </c>
      <c r="BQ28" s="68">
        <f>Table9187[[#This Row],[الربع الأول عام 2023م
Quarter 1 2023 السوق الرئيسية
(TASI)]]+Table9187[[#This Row],[الربع الأول عام 2023م
Quarter 1 2023 السوق الموازية
(NOMU)]]</f>
        <v>10680.088768</v>
      </c>
      <c r="BR28" s="69">
        <v>13234.852837</v>
      </c>
      <c r="BS28" s="69">
        <v>79.715423000000001</v>
      </c>
      <c r="BT28" s="68">
        <f>Table9187[[#This Row],[الربع الثاني عام 2023م
Quarter 2 2023 السوق الرئيسية
(TASI)]]+Table9187[[#This Row],[الربع الثاني عام 2023م
Quarter 2 2023 السوق الموازية
(NOMU)3]]</f>
        <v>13314.56826</v>
      </c>
      <c r="BU28" s="69">
        <v>13431.405255999998</v>
      </c>
      <c r="BV28" s="257">
        <v>99.240391000000002</v>
      </c>
      <c r="BW28" s="257">
        <v>13530.645646999998</v>
      </c>
      <c r="BX28" s="69">
        <v>11840.73414</v>
      </c>
      <c r="BY28" s="257">
        <v>70.065271999999993</v>
      </c>
      <c r="BZ28" s="257">
        <v>11910.799412</v>
      </c>
      <c r="CA28" s="69">
        <v>19113.197261000001</v>
      </c>
      <c r="CB28" s="257">
        <v>644.11301000000003</v>
      </c>
      <c r="CC28" s="257">
        <f>Table9187[[#This Row],[الربع الأول عام 2024م
Quarter 1 2024 السوق الرئيسية
(TASI)]]+Table9187[[#This Row],[الربع الأول عام 2024م
Quarter 1 2024 السوق الموازية
(NOMU)]]</f>
        <v>19757.310271000002</v>
      </c>
      <c r="CD28" s="69">
        <v>11749.033306000001</v>
      </c>
      <c r="CE28" s="257">
        <v>87.078536000000014</v>
      </c>
      <c r="CF28" s="257">
        <f>Table9187[[#This Row],[الربع الثاني عام 2024م
Quarter 2 2024 السوق الموازية
(NOMU)]]+Table9187[[#This Row],[الربع الثاني عام 2024م
Quarter 2 2024 السوق الرئيسية
(TASI)]]</f>
        <v>11836.111842000002</v>
      </c>
      <c r="CG28" s="69">
        <v>11805.04019</v>
      </c>
      <c r="CH28" s="257">
        <v>132.93660499999999</v>
      </c>
      <c r="CI28" s="257">
        <f>Table9187[[#This Row],[الربع الثالث عام 2024م
Quarter 3 2024 السوق الرئيسية
(TASI)]]+Table9187[[#This Row],[الربع الثالث عام 2024م
Quarter 3 2024 السوق الموازية
(NOMU)]]</f>
        <v>11937.976795</v>
      </c>
    </row>
    <row r="29" spans="2:87" ht="30" customHeight="1" thickBot="1">
      <c r="B29" s="130">
        <v>18</v>
      </c>
      <c r="C29" s="66" t="s">
        <v>652</v>
      </c>
      <c r="D29" s="67" t="s">
        <v>5</v>
      </c>
      <c r="E29" s="68" t="s">
        <v>5</v>
      </c>
      <c r="F29" s="68" t="s">
        <v>5</v>
      </c>
      <c r="G29" s="68" t="s">
        <v>5</v>
      </c>
      <c r="H29" s="68" t="s">
        <v>5</v>
      </c>
      <c r="I29" s="68" t="s">
        <v>5</v>
      </c>
      <c r="J29" s="68" t="s">
        <v>5</v>
      </c>
      <c r="K29" s="68" t="s">
        <v>5</v>
      </c>
      <c r="L29" s="68" t="s">
        <v>5</v>
      </c>
      <c r="M29" s="68" t="s">
        <v>5</v>
      </c>
      <c r="N29" s="68" t="s">
        <v>5</v>
      </c>
      <c r="O29" s="68" t="s">
        <v>5</v>
      </c>
      <c r="P29" s="69" t="s">
        <v>5</v>
      </c>
      <c r="Q29" s="69" t="s">
        <v>5</v>
      </c>
      <c r="R29" s="68" t="s">
        <v>5</v>
      </c>
      <c r="S29" s="69" t="s">
        <v>5</v>
      </c>
      <c r="T29" s="69" t="s">
        <v>5</v>
      </c>
      <c r="U29" s="68" t="s">
        <v>5</v>
      </c>
      <c r="V29" s="69" t="s">
        <v>5</v>
      </c>
      <c r="W29" s="69" t="s">
        <v>5</v>
      </c>
      <c r="X29" s="68" t="s">
        <v>5</v>
      </c>
      <c r="Y29" s="69" t="s">
        <v>5</v>
      </c>
      <c r="Z29" s="69" t="s">
        <v>5</v>
      </c>
      <c r="AA29" s="68" t="s">
        <v>5</v>
      </c>
      <c r="AB29" s="69" t="s">
        <v>5</v>
      </c>
      <c r="AC29" s="69" t="s">
        <v>5</v>
      </c>
      <c r="AD29" s="68" t="s">
        <v>5</v>
      </c>
      <c r="AE29" s="69" t="s">
        <v>5</v>
      </c>
      <c r="AF29" s="69" t="s">
        <v>5</v>
      </c>
      <c r="AG29" s="68" t="s">
        <v>5</v>
      </c>
      <c r="AH29" s="69" t="s">
        <v>5</v>
      </c>
      <c r="AI29" s="69" t="s">
        <v>5</v>
      </c>
      <c r="AJ29" s="68" t="s">
        <v>5</v>
      </c>
      <c r="AK29" s="69" t="s">
        <v>5</v>
      </c>
      <c r="AL29" s="69" t="s">
        <v>5</v>
      </c>
      <c r="AM29" s="68" t="s">
        <v>5</v>
      </c>
      <c r="AN29" s="69" t="s">
        <v>5</v>
      </c>
      <c r="AO29" s="69" t="s">
        <v>5</v>
      </c>
      <c r="AP29" s="68" t="s">
        <v>5</v>
      </c>
      <c r="AQ29" s="69" t="s">
        <v>5</v>
      </c>
      <c r="AR29" s="69" t="s">
        <v>5</v>
      </c>
      <c r="AS29" s="68" t="s">
        <v>5</v>
      </c>
      <c r="AT29" s="69" t="s">
        <v>5</v>
      </c>
      <c r="AU29" s="69" t="s">
        <v>5</v>
      </c>
      <c r="AV29" s="68" t="s">
        <v>5</v>
      </c>
      <c r="AW29" s="69" t="s">
        <v>5</v>
      </c>
      <c r="AX29" s="69" t="s">
        <v>5</v>
      </c>
      <c r="AY29" s="68" t="s">
        <v>5</v>
      </c>
      <c r="AZ29" s="69" t="s">
        <v>5</v>
      </c>
      <c r="BA29" s="69" t="s">
        <v>5</v>
      </c>
      <c r="BB29" s="68" t="s">
        <v>5</v>
      </c>
      <c r="BC29" s="69" t="s">
        <v>5</v>
      </c>
      <c r="BD29" s="69" t="s">
        <v>5</v>
      </c>
      <c r="BE29" s="69" t="s">
        <v>5</v>
      </c>
      <c r="BF29" s="69" t="s">
        <v>5</v>
      </c>
      <c r="BG29" s="69" t="s">
        <v>5</v>
      </c>
      <c r="BH29" s="69" t="s">
        <v>5</v>
      </c>
      <c r="BI29" s="69" t="s">
        <v>5</v>
      </c>
      <c r="BJ29" s="69" t="s">
        <v>5</v>
      </c>
      <c r="BK29" s="69" t="s">
        <v>5</v>
      </c>
      <c r="BL29" s="69" t="s">
        <v>5</v>
      </c>
      <c r="BM29" s="69" t="s">
        <v>5</v>
      </c>
      <c r="BN29" s="69" t="s">
        <v>5</v>
      </c>
      <c r="BO29" s="69" t="s">
        <v>5</v>
      </c>
      <c r="BP29" s="69" t="s">
        <v>5</v>
      </c>
      <c r="BQ29" s="68" t="s">
        <v>5</v>
      </c>
      <c r="BR29" s="69" t="s">
        <v>5</v>
      </c>
      <c r="BS29" s="69" t="s">
        <v>5</v>
      </c>
      <c r="BT29" s="68" t="s">
        <v>5</v>
      </c>
      <c r="BU29" s="69" t="s">
        <v>5</v>
      </c>
      <c r="BV29" s="257" t="s">
        <v>5</v>
      </c>
      <c r="BW29" s="257" t="s">
        <v>5</v>
      </c>
      <c r="BX29" s="69">
        <v>0.11518299999999999</v>
      </c>
      <c r="BY29" s="257">
        <v>1.2030000000000001E-3</v>
      </c>
      <c r="BZ29" s="257">
        <v>0.11638599999999999</v>
      </c>
      <c r="CA29" s="69">
        <v>216.77294500000002</v>
      </c>
      <c r="CB29" s="257">
        <v>4.1981999999999998E-2</v>
      </c>
      <c r="CC29" s="257">
        <f>Table9187[[#This Row],[الربع الأول عام 2024م
Quarter 1 2024 السوق الرئيسية
(TASI)]]+Table9187[[#This Row],[الربع الأول عام 2024م
Quarter 1 2024 السوق الموازية
(NOMU)]]</f>
        <v>216.81492700000001</v>
      </c>
      <c r="CD29" s="69">
        <v>2533.37653</v>
      </c>
      <c r="CE29" s="257">
        <v>13.870056</v>
      </c>
      <c r="CF29" s="257">
        <f>Table9187[[#This Row],[الربع الثاني عام 2024م
Quarter 2 2024 السوق الموازية
(NOMU)]]+Table9187[[#This Row],[الربع الثاني عام 2024م
Quarter 2 2024 السوق الرئيسية
(TASI)]]</f>
        <v>2547.2465860000002</v>
      </c>
      <c r="CG29" s="69">
        <v>10960.44038</v>
      </c>
      <c r="CH29" s="257">
        <v>45.965637000000001</v>
      </c>
      <c r="CI29" s="257">
        <f>Table9187[[#This Row],[الربع الثالث عام 2024م
Quarter 3 2024 السوق الرئيسية
(TASI)]]+Table9187[[#This Row],[الربع الثالث عام 2024م
Quarter 3 2024 السوق الموازية
(NOMU)]]</f>
        <v>11006.406016999999</v>
      </c>
    </row>
    <row r="30" spans="2:87" ht="30" customHeight="1" thickBot="1">
      <c r="B30" s="130">
        <v>19</v>
      </c>
      <c r="C30" s="66" t="s">
        <v>107</v>
      </c>
      <c r="D30" s="67">
        <v>2923</v>
      </c>
      <c r="E30" s="68">
        <v>9.1366754399999994</v>
      </c>
      <c r="F30" s="68">
        <v>2932.1366754400001</v>
      </c>
      <c r="G30" s="68">
        <v>3625</v>
      </c>
      <c r="H30" s="68">
        <v>15.714823009999998</v>
      </c>
      <c r="I30" s="68">
        <v>3640.7148230100001</v>
      </c>
      <c r="J30" s="68">
        <v>4631</v>
      </c>
      <c r="K30" s="68">
        <v>10.0804031</v>
      </c>
      <c r="L30" s="68">
        <v>4641.0804030999998</v>
      </c>
      <c r="M30" s="68">
        <v>3284</v>
      </c>
      <c r="N30" s="68">
        <v>6.3568840199999999</v>
      </c>
      <c r="O30" s="68">
        <v>3290.3568840200001</v>
      </c>
      <c r="P30" s="69">
        <v>4036.8039030300001</v>
      </c>
      <c r="Q30" s="69">
        <v>8.3405590099999998</v>
      </c>
      <c r="R30" s="68">
        <v>4045.1444620400002</v>
      </c>
      <c r="S30" s="69">
        <v>4475.9586420000005</v>
      </c>
      <c r="T30" s="69">
        <v>16.866215220000001</v>
      </c>
      <c r="U30" s="68">
        <v>4492.8248572200009</v>
      </c>
      <c r="V30" s="69">
        <v>11529.674009999999</v>
      </c>
      <c r="W30" s="69">
        <v>28.123641720000002</v>
      </c>
      <c r="X30" s="68">
        <v>11557.797651719999</v>
      </c>
      <c r="Y30" s="69">
        <v>10109.73881843</v>
      </c>
      <c r="Z30" s="69">
        <v>24.421510930000004</v>
      </c>
      <c r="AA30" s="68">
        <v>10134.16032936</v>
      </c>
      <c r="AB30" s="69">
        <v>5453.2689542200005</v>
      </c>
      <c r="AC30" s="69">
        <v>206.86008934</v>
      </c>
      <c r="AD30" s="68">
        <v>5660.1290435600004</v>
      </c>
      <c r="AE30" s="69">
        <v>7359.4012890499998</v>
      </c>
      <c r="AF30" s="69">
        <v>111.55367763000001</v>
      </c>
      <c r="AG30" s="68">
        <f>SUM(AE30:AF30)</f>
        <v>7470.9549666799994</v>
      </c>
      <c r="AH30" s="69">
        <v>8983.9769338100014</v>
      </c>
      <c r="AI30" s="69">
        <v>144.73008134</v>
      </c>
      <c r="AJ30" s="68">
        <f>SUM(AH30:AI30)</f>
        <v>9128.7070151500011</v>
      </c>
      <c r="AK30" s="69">
        <v>24452.68789872</v>
      </c>
      <c r="AL30" s="69">
        <v>156.93890734999999</v>
      </c>
      <c r="AM30" s="68">
        <f>SUM(AK30:AL30)</f>
        <v>24609.626806069999</v>
      </c>
      <c r="AN30" s="69">
        <v>46525.837864839996</v>
      </c>
      <c r="AO30" s="69">
        <v>344.37625585000001</v>
      </c>
      <c r="AP30" s="68">
        <f>SUM(AN30:AO30)</f>
        <v>46870.214120689998</v>
      </c>
      <c r="AQ30" s="69">
        <v>41515.747964299997</v>
      </c>
      <c r="AR30" s="69">
        <v>223.92588989999999</v>
      </c>
      <c r="AS30" s="68">
        <f>SUM(AQ30:AR30)</f>
        <v>41739.673854199995</v>
      </c>
      <c r="AT30" s="69">
        <v>30293.742032000002</v>
      </c>
      <c r="AU30" s="69">
        <v>153.26540699999998</v>
      </c>
      <c r="AV30" s="68">
        <f>SUM(AT30:AU30)</f>
        <v>30447.007439000001</v>
      </c>
      <c r="AW30" s="69">
        <v>16023.880777000002</v>
      </c>
      <c r="AX30" s="69">
        <v>222.64730299999999</v>
      </c>
      <c r="AY30" s="68">
        <f>SUM(AW30:AX30)</f>
        <v>16246.528080000002</v>
      </c>
      <c r="AZ30" s="69">
        <v>15112.223973</v>
      </c>
      <c r="BA30" s="69">
        <v>272.738249</v>
      </c>
      <c r="BB30" s="68">
        <f>SUM(AZ30:BA30)</f>
        <v>15384.962222</v>
      </c>
      <c r="BC30" s="69">
        <v>17274.885472000002</v>
      </c>
      <c r="BD30" s="69">
        <v>464.45191199999999</v>
      </c>
      <c r="BE30" s="69">
        <f t="shared" ref="BE30:BE37" si="12">SUM(BC30:BD30)</f>
        <v>17739.337384000002</v>
      </c>
      <c r="BF30" s="69">
        <v>9640.6131709999991</v>
      </c>
      <c r="BG30" s="69">
        <v>90.372858000000008</v>
      </c>
      <c r="BH30" s="69">
        <f t="shared" ref="BH30:BH37" si="13">SUM(BF30:BG30)</f>
        <v>9730.9860289999997</v>
      </c>
      <c r="BI30" s="69">
        <v>5302.8791520000004</v>
      </c>
      <c r="BJ30" s="69">
        <v>70.132339999999999</v>
      </c>
      <c r="BK30" s="69">
        <f t="shared" ref="BK30:BK37" si="14">SUM(BI30:BJ30)</f>
        <v>5373.0114920000005</v>
      </c>
      <c r="BL30" s="69">
        <v>4963.0957070000004</v>
      </c>
      <c r="BM30" s="69">
        <v>133.56056899999999</v>
      </c>
      <c r="BN30" s="69">
        <f t="shared" ref="BN30:BN37" si="15">BL30+BM30</f>
        <v>5096.6562760000006</v>
      </c>
      <c r="BO30" s="69">
        <v>3316.1017820000002</v>
      </c>
      <c r="BP30" s="69">
        <v>73.981776999999994</v>
      </c>
      <c r="BQ30" s="68">
        <f>Table9187[[#This Row],[الربع الأول عام 2023م
Quarter 1 2023 السوق الرئيسية
(TASI)]]+Table9187[[#This Row],[الربع الأول عام 2023م
Quarter 1 2023 السوق الموازية
(NOMU)]]</f>
        <v>3390.0835590000002</v>
      </c>
      <c r="BR30" s="69">
        <v>4174.5920150000002</v>
      </c>
      <c r="BS30" s="69">
        <v>75.704040000000006</v>
      </c>
      <c r="BT30" s="68">
        <f>Table9187[[#This Row],[الربع الثاني عام 2023م
Quarter 2 2023 السوق الرئيسية
(TASI)]]+Table9187[[#This Row],[الربع الثاني عام 2023م
Quarter 2 2023 السوق الموازية
(NOMU)3]]</f>
        <v>4250.2960549999998</v>
      </c>
      <c r="BU30" s="69">
        <v>4123.380161</v>
      </c>
      <c r="BV30" s="257">
        <v>47.246404999999996</v>
      </c>
      <c r="BW30" s="257">
        <v>4170.6265659999999</v>
      </c>
      <c r="BX30" s="69">
        <v>5270.4973570000002</v>
      </c>
      <c r="BY30" s="257">
        <v>50.521495999999999</v>
      </c>
      <c r="BZ30" s="257">
        <v>5321.0188530000005</v>
      </c>
      <c r="CA30" s="69">
        <v>7590.5114880000001</v>
      </c>
      <c r="CB30" s="257">
        <v>233.16904199999999</v>
      </c>
      <c r="CC30" s="257">
        <f>Table9187[[#This Row],[الربع الأول عام 2024م
Quarter 1 2024 السوق الرئيسية
(TASI)]]+Table9187[[#This Row],[الربع الأول عام 2024م
Quarter 1 2024 السوق الموازية
(NOMU)]]</f>
        <v>7823.6805299999996</v>
      </c>
      <c r="CD30" s="69">
        <v>3665.473043</v>
      </c>
      <c r="CE30" s="257">
        <v>136.40304900000001</v>
      </c>
      <c r="CF30" s="257">
        <f>Table9187[[#This Row],[الربع الثاني عام 2024م
Quarter 2 2024 السوق الموازية
(NOMU)]]+Table9187[[#This Row],[الربع الثاني عام 2024م
Quarter 2 2024 السوق الرئيسية
(TASI)]]</f>
        <v>3801.876092</v>
      </c>
      <c r="CG30" s="69">
        <v>4685.9823130000004</v>
      </c>
      <c r="CH30" s="257">
        <v>174.213708</v>
      </c>
      <c r="CI30" s="257">
        <f>Table9187[[#This Row],[الربع الثالث عام 2024م
Quarter 3 2024 السوق الرئيسية
(TASI)]]+Table9187[[#This Row],[الربع الثالث عام 2024م
Quarter 3 2024 السوق الموازية
(NOMU)]]</f>
        <v>4860.1960210000007</v>
      </c>
    </row>
    <row r="31" spans="2:87" ht="30" customHeight="1" thickBot="1">
      <c r="B31" s="130">
        <v>20</v>
      </c>
      <c r="C31" s="66" t="s">
        <v>262</v>
      </c>
      <c r="D31" s="52" t="s">
        <v>5</v>
      </c>
      <c r="E31" s="47" t="s">
        <v>5</v>
      </c>
      <c r="F31" s="47">
        <v>0</v>
      </c>
      <c r="G31" s="52" t="s">
        <v>5</v>
      </c>
      <c r="H31" s="47" t="s">
        <v>5</v>
      </c>
      <c r="I31" s="47">
        <v>0</v>
      </c>
      <c r="J31" s="52" t="s">
        <v>5</v>
      </c>
      <c r="K31" s="68">
        <v>0</v>
      </c>
      <c r="L31" s="68">
        <v>0</v>
      </c>
      <c r="M31" s="52" t="s">
        <v>5</v>
      </c>
      <c r="N31" s="68">
        <v>0</v>
      </c>
      <c r="O31" s="68">
        <v>0</v>
      </c>
      <c r="P31" s="71" t="s">
        <v>5</v>
      </c>
      <c r="Q31" s="69">
        <v>0</v>
      </c>
      <c r="R31" s="68">
        <v>0</v>
      </c>
      <c r="S31" s="71" t="s">
        <v>5</v>
      </c>
      <c r="T31" s="69">
        <v>0</v>
      </c>
      <c r="U31" s="68">
        <v>0</v>
      </c>
      <c r="V31" s="71" t="s">
        <v>5</v>
      </c>
      <c r="W31" s="69">
        <v>0</v>
      </c>
      <c r="X31" s="68">
        <v>0</v>
      </c>
      <c r="Y31" s="71" t="s">
        <v>5</v>
      </c>
      <c r="Z31" s="71" t="s">
        <v>5</v>
      </c>
      <c r="AA31" s="47">
        <v>0</v>
      </c>
      <c r="AB31" s="69">
        <v>46.576114419999996</v>
      </c>
      <c r="AC31" s="69">
        <v>0</v>
      </c>
      <c r="AD31" s="68">
        <v>46.576114419999996</v>
      </c>
      <c r="AE31" s="69">
        <v>264.66005849999999</v>
      </c>
      <c r="AF31" s="69">
        <v>0</v>
      </c>
      <c r="AG31" s="68">
        <f>SUM(AE31:AF31)</f>
        <v>264.66005849999999</v>
      </c>
      <c r="AH31" s="69">
        <v>441.01363719999995</v>
      </c>
      <c r="AI31" s="69">
        <v>0</v>
      </c>
      <c r="AJ31" s="68">
        <f>SUM(AH31:AI31)</f>
        <v>441.01363719999995</v>
      </c>
      <c r="AK31" s="69">
        <v>3684.8701684199996</v>
      </c>
      <c r="AL31" s="69">
        <v>0</v>
      </c>
      <c r="AM31" s="68">
        <f>SUM(AK31:AL31)</f>
        <v>3684.8701684199996</v>
      </c>
      <c r="AN31" s="69">
        <v>4351.3825602099996</v>
      </c>
      <c r="AO31" s="69">
        <v>0</v>
      </c>
      <c r="AP31" s="68">
        <f>SUM(AN31:AO31)</f>
        <v>4351.3825602099996</v>
      </c>
      <c r="AQ31" s="69">
        <v>1901.96876258</v>
      </c>
      <c r="AR31" s="69">
        <v>0</v>
      </c>
      <c r="AS31" s="68">
        <f>SUM(AQ31:AR31)</f>
        <v>1901.96876258</v>
      </c>
      <c r="AT31" s="69">
        <v>2284.3244960000002</v>
      </c>
      <c r="AU31" s="69">
        <v>0</v>
      </c>
      <c r="AV31" s="68">
        <f>SUM(AT31:AU31)</f>
        <v>2284.3244960000002</v>
      </c>
      <c r="AW31" s="69">
        <v>1662.387608</v>
      </c>
      <c r="AX31" s="69">
        <v>0</v>
      </c>
      <c r="AY31" s="68">
        <f>SUM(AW31:AX31)</f>
        <v>1662.387608</v>
      </c>
      <c r="AZ31" s="69">
        <v>2092.5365609999999</v>
      </c>
      <c r="BA31" s="69">
        <v>0.31967400000000001</v>
      </c>
      <c r="BB31" s="68">
        <f>SUM(AZ31:BA31)</f>
        <v>2092.8562349999997</v>
      </c>
      <c r="BC31" s="69">
        <v>1892.3394160000003</v>
      </c>
      <c r="BD31" s="69">
        <v>0</v>
      </c>
      <c r="BE31" s="69">
        <f t="shared" si="12"/>
        <v>1892.3394160000003</v>
      </c>
      <c r="BF31" s="69">
        <v>4986.0599130000001</v>
      </c>
      <c r="BG31" s="69">
        <v>2.0729630000000001</v>
      </c>
      <c r="BH31" s="69">
        <f t="shared" si="13"/>
        <v>4988.1328759999997</v>
      </c>
      <c r="BI31" s="69">
        <v>3921.5988539999998</v>
      </c>
      <c r="BJ31" s="69">
        <v>0.119549</v>
      </c>
      <c r="BK31" s="69">
        <f t="shared" si="14"/>
        <v>3921.7184029999999</v>
      </c>
      <c r="BL31" s="69">
        <v>2820.1295910000003</v>
      </c>
      <c r="BM31" s="69">
        <v>7.7853999999999993E-2</v>
      </c>
      <c r="BN31" s="69">
        <f t="shared" si="15"/>
        <v>2820.2074450000005</v>
      </c>
      <c r="BO31" s="69">
        <v>2107.4634919999999</v>
      </c>
      <c r="BP31" s="69">
        <v>0</v>
      </c>
      <c r="BQ31" s="68">
        <f>Table9187[[#This Row],[الربع الأول عام 2023م
Quarter 1 2023 السوق الرئيسية
(TASI)]]+Table9187[[#This Row],[الربع الأول عام 2023م
Quarter 1 2023 السوق الموازية
(NOMU)]]</f>
        <v>2107.4634919999999</v>
      </c>
      <c r="BR31" s="69">
        <v>3257.366673</v>
      </c>
      <c r="BS31" s="69">
        <v>5.3957949999999997</v>
      </c>
      <c r="BT31" s="68">
        <f>Table9187[[#This Row],[الربع الثاني عام 2023م
Quarter 2 2023 السوق الرئيسية
(TASI)]]+Table9187[[#This Row],[الربع الثاني عام 2023م
Quarter 2 2023 السوق الموازية
(NOMU)3]]</f>
        <v>3262.7624679999999</v>
      </c>
      <c r="BU31" s="69">
        <v>3376.5731939999996</v>
      </c>
      <c r="BV31" s="257">
        <v>2.2900050000000003</v>
      </c>
      <c r="BW31" s="257">
        <v>3378.8631989999994</v>
      </c>
      <c r="BX31" s="69">
        <v>2458.9494949999998</v>
      </c>
      <c r="BY31" s="257">
        <v>2.2579999999999999E-2</v>
      </c>
      <c r="BZ31" s="257">
        <v>2458.9720749999997</v>
      </c>
      <c r="CA31" s="69">
        <v>3220.2959900000005</v>
      </c>
      <c r="CB31" s="257">
        <v>0.28492000000000001</v>
      </c>
      <c r="CC31" s="257">
        <f>Table9187[[#This Row],[الربع الأول عام 2024م
Quarter 1 2024 السوق الرئيسية
(TASI)]]+Table9187[[#This Row],[الربع الأول عام 2024م
Quarter 1 2024 السوق الموازية
(NOMU)]]</f>
        <v>3220.5809100000006</v>
      </c>
      <c r="CD31" s="69">
        <v>4556.2746659999993</v>
      </c>
      <c r="CE31" s="257">
        <v>5.1073999999999994E-2</v>
      </c>
      <c r="CF31" s="257">
        <f>Table9187[[#This Row],[الربع الثاني عام 2024م
Quarter 2 2024 السوق الموازية
(NOMU)]]+Table9187[[#This Row],[الربع الثاني عام 2024م
Quarter 2 2024 السوق الرئيسية
(TASI)]]</f>
        <v>4556.3257399999993</v>
      </c>
      <c r="CG31" s="69">
        <v>4731.8888650000008</v>
      </c>
      <c r="CH31" s="257">
        <v>3.1964109999999999</v>
      </c>
      <c r="CI31" s="257">
        <f>Table9187[[#This Row],[الربع الثالث عام 2024م
Quarter 3 2024 السوق الرئيسية
(TASI)]]+Table9187[[#This Row],[الربع الثالث عام 2024م
Quarter 3 2024 السوق الموازية
(NOMU)]]</f>
        <v>4735.0852760000007</v>
      </c>
    </row>
    <row r="32" spans="2:87" ht="30" customHeight="1" thickBot="1">
      <c r="B32" s="130">
        <v>21</v>
      </c>
      <c r="C32" s="66" t="s">
        <v>263</v>
      </c>
      <c r="D32" s="52" t="s">
        <v>5</v>
      </c>
      <c r="E32" s="47" t="s">
        <v>5</v>
      </c>
      <c r="F32" s="47">
        <v>0</v>
      </c>
      <c r="G32" s="47" t="s">
        <v>5</v>
      </c>
      <c r="H32" s="47" t="s">
        <v>5</v>
      </c>
      <c r="I32" s="47">
        <v>0</v>
      </c>
      <c r="J32" s="47" t="s">
        <v>5</v>
      </c>
      <c r="K32" s="47" t="s">
        <v>5</v>
      </c>
      <c r="L32" s="47">
        <v>0</v>
      </c>
      <c r="M32" s="47" t="s">
        <v>5</v>
      </c>
      <c r="N32" s="47" t="s">
        <v>5</v>
      </c>
      <c r="O32" s="47">
        <v>0</v>
      </c>
      <c r="P32" s="69">
        <v>8.0285008199999996</v>
      </c>
      <c r="Q32" s="69">
        <v>0</v>
      </c>
      <c r="R32" s="68">
        <v>8.0285008199999996</v>
      </c>
      <c r="S32" s="69">
        <v>393.05414903000002</v>
      </c>
      <c r="T32" s="69">
        <v>0</v>
      </c>
      <c r="U32" s="68">
        <v>393.05414903000002</v>
      </c>
      <c r="V32" s="69">
        <v>893.25841579999997</v>
      </c>
      <c r="W32" s="69">
        <v>0</v>
      </c>
      <c r="X32" s="68">
        <v>893.25841579999997</v>
      </c>
      <c r="Y32" s="69">
        <v>801.19229986000005</v>
      </c>
      <c r="Z32" s="69">
        <v>0</v>
      </c>
      <c r="AA32" s="68">
        <v>801.19229986000005</v>
      </c>
      <c r="AB32" s="69">
        <v>1331.28960254</v>
      </c>
      <c r="AC32" s="69">
        <v>0.9564975</v>
      </c>
      <c r="AD32" s="68">
        <v>1332.2461000400001</v>
      </c>
      <c r="AE32" s="69">
        <v>1158.9662573199998</v>
      </c>
      <c r="AF32" s="69">
        <v>0</v>
      </c>
      <c r="AG32" s="68">
        <f>SUM(AE32:AF32)</f>
        <v>1158.9662573199998</v>
      </c>
      <c r="AH32" s="69">
        <v>738.51663916999996</v>
      </c>
      <c r="AI32" s="69">
        <v>0</v>
      </c>
      <c r="AJ32" s="68">
        <f>SUM(AH32:AI32)</f>
        <v>738.51663916999996</v>
      </c>
      <c r="AK32" s="69">
        <v>1636.79051463</v>
      </c>
      <c r="AL32" s="69">
        <v>2.4E-2</v>
      </c>
      <c r="AM32" s="68">
        <f>SUM(AK32:AL32)</f>
        <v>1636.8145146299998</v>
      </c>
      <c r="AN32" s="69">
        <v>1377.2688235200001</v>
      </c>
      <c r="AO32" s="69">
        <v>0</v>
      </c>
      <c r="AP32" s="68">
        <f>SUM(AN32:AO32)</f>
        <v>1377.2688235200001</v>
      </c>
      <c r="AQ32" s="69">
        <v>1309.3883714399999</v>
      </c>
      <c r="AR32" s="69">
        <v>0</v>
      </c>
      <c r="AS32" s="68">
        <f>SUM(AQ32:AR32)</f>
        <v>1309.3883714399999</v>
      </c>
      <c r="AT32" s="69">
        <v>2160.92947</v>
      </c>
      <c r="AU32" s="69">
        <v>98.864932999999994</v>
      </c>
      <c r="AV32" s="68">
        <f>SUM(AT32:AU32)</f>
        <v>2259.7944029999999</v>
      </c>
      <c r="AW32" s="69">
        <v>1591.003477</v>
      </c>
      <c r="AX32" s="69">
        <v>10.582452</v>
      </c>
      <c r="AY32" s="68">
        <f>SUM(AW32:AX32)</f>
        <v>1601.5859290000001</v>
      </c>
      <c r="AZ32" s="69">
        <v>3855.1930229999998</v>
      </c>
      <c r="BA32" s="69">
        <v>2.832881</v>
      </c>
      <c r="BB32" s="68">
        <f>SUM(AZ32:BA32)</f>
        <v>3858.0259039999996</v>
      </c>
      <c r="BC32" s="69">
        <v>3802.9388090000002</v>
      </c>
      <c r="BD32" s="69">
        <v>54.168946000000005</v>
      </c>
      <c r="BE32" s="69">
        <f t="shared" si="12"/>
        <v>3857.107755</v>
      </c>
      <c r="BF32" s="69">
        <v>2717.4097160000001</v>
      </c>
      <c r="BG32" s="69">
        <v>22.809530999999996</v>
      </c>
      <c r="BH32" s="69">
        <f t="shared" si="13"/>
        <v>2740.219247</v>
      </c>
      <c r="BI32" s="69">
        <v>3058.2793449999999</v>
      </c>
      <c r="BJ32" s="69">
        <v>13.690488</v>
      </c>
      <c r="BK32" s="69">
        <f t="shared" si="14"/>
        <v>3071.9698330000001</v>
      </c>
      <c r="BL32" s="69">
        <v>2468.818542</v>
      </c>
      <c r="BM32" s="69">
        <v>28.469780999999998</v>
      </c>
      <c r="BN32" s="69">
        <f t="shared" si="15"/>
        <v>2497.2883229999998</v>
      </c>
      <c r="BO32" s="69">
        <v>1732.3021960000001</v>
      </c>
      <c r="BP32" s="69">
        <v>5.8947900000000004</v>
      </c>
      <c r="BQ32" s="68">
        <f>Table9187[[#This Row],[الربع الأول عام 2023م
Quarter 1 2023 السوق الرئيسية
(TASI)]]+Table9187[[#This Row],[الربع الأول عام 2023م
Quarter 1 2023 السوق الموازية
(NOMU)]]</f>
        <v>1738.1969860000002</v>
      </c>
      <c r="BR32" s="69">
        <v>3206.731421</v>
      </c>
      <c r="BS32" s="69">
        <v>62.674816</v>
      </c>
      <c r="BT32" s="68">
        <f>Table9187[[#This Row],[الربع الثاني عام 2023م
Quarter 2 2023 السوق الرئيسية
(TASI)]]+Table9187[[#This Row],[الربع الثاني عام 2023م
Quarter 2 2023 السوق الموازية
(NOMU)3]]</f>
        <v>3269.4062370000001</v>
      </c>
      <c r="BU32" s="69">
        <v>3361.9084889999999</v>
      </c>
      <c r="BV32" s="257">
        <v>13.487697999999998</v>
      </c>
      <c r="BW32" s="257">
        <v>3375.3961869999998</v>
      </c>
      <c r="BX32" s="69">
        <v>2924.188521</v>
      </c>
      <c r="BY32" s="257">
        <v>12.985868</v>
      </c>
      <c r="BZ32" s="257">
        <v>2937.1743890000002</v>
      </c>
      <c r="CA32" s="69">
        <v>2795.9489840000001</v>
      </c>
      <c r="CB32" s="257">
        <v>12.957757000000001</v>
      </c>
      <c r="CC32" s="257">
        <f>Table9187[[#This Row],[الربع الأول عام 2024م
Quarter 1 2024 السوق الرئيسية
(TASI)]]+Table9187[[#This Row],[الربع الأول عام 2024م
Quarter 1 2024 السوق الموازية
(NOMU)]]</f>
        <v>2808.9067410000002</v>
      </c>
      <c r="CD32" s="69">
        <v>2403.7990800000002</v>
      </c>
      <c r="CE32" s="257">
        <v>11.797372999999999</v>
      </c>
      <c r="CF32" s="257">
        <f>Table9187[[#This Row],[الربع الثاني عام 2024م
Quarter 2 2024 السوق الموازية
(NOMU)]]+Table9187[[#This Row],[الربع الثاني عام 2024م
Quarter 2 2024 السوق الرئيسية
(TASI)]]</f>
        <v>2415.5964530000001</v>
      </c>
      <c r="CG32" s="69">
        <v>3170.2329920000002</v>
      </c>
      <c r="CH32" s="257">
        <v>19.903110000000002</v>
      </c>
      <c r="CI32" s="257">
        <f>Table9187[[#This Row],[الربع الثالث عام 2024م
Quarter 3 2024 السوق الرئيسية
(TASI)]]+Table9187[[#This Row],[الربع الثالث عام 2024م
Quarter 3 2024 السوق الموازية
(NOMU)]]</f>
        <v>3190.1361020000004</v>
      </c>
    </row>
    <row r="33" spans="2:87" ht="30" customHeight="1" thickBot="1">
      <c r="B33" s="130">
        <v>22</v>
      </c>
      <c r="C33" s="66" t="s">
        <v>108</v>
      </c>
      <c r="D33" s="72" t="s">
        <v>5</v>
      </c>
      <c r="E33" s="72" t="s">
        <v>5</v>
      </c>
      <c r="F33" s="72" t="s">
        <v>5</v>
      </c>
      <c r="G33" s="69" t="s">
        <v>5</v>
      </c>
      <c r="H33" s="69" t="s">
        <v>5</v>
      </c>
      <c r="I33" s="69" t="s">
        <v>5</v>
      </c>
      <c r="J33" s="69" t="s">
        <v>5</v>
      </c>
      <c r="K33" s="69" t="s">
        <v>5</v>
      </c>
      <c r="L33" s="69" t="s">
        <v>5</v>
      </c>
      <c r="M33" s="69" t="s">
        <v>5</v>
      </c>
      <c r="N33" s="69" t="s">
        <v>5</v>
      </c>
      <c r="O33" s="69" t="s">
        <v>5</v>
      </c>
      <c r="P33" s="69" t="s">
        <v>5</v>
      </c>
      <c r="Q33" s="69" t="s">
        <v>5</v>
      </c>
      <c r="R33" s="68" t="s">
        <v>5</v>
      </c>
      <c r="S33" s="69" t="s">
        <v>5</v>
      </c>
      <c r="T33" s="69" t="s">
        <v>5</v>
      </c>
      <c r="U33" s="68" t="s">
        <v>5</v>
      </c>
      <c r="V33" s="69" t="s">
        <v>5</v>
      </c>
      <c r="W33" s="69" t="s">
        <v>5</v>
      </c>
      <c r="X33" s="68" t="s">
        <v>5</v>
      </c>
      <c r="Y33" s="69" t="s">
        <v>5</v>
      </c>
      <c r="Z33" s="69" t="s">
        <v>5</v>
      </c>
      <c r="AA33" s="68" t="s">
        <v>5</v>
      </c>
      <c r="AB33" s="69" t="s">
        <v>5</v>
      </c>
      <c r="AC33" s="69" t="s">
        <v>5</v>
      </c>
      <c r="AD33" s="68" t="s">
        <v>5</v>
      </c>
      <c r="AE33" s="69" t="s">
        <v>5</v>
      </c>
      <c r="AF33" s="69" t="s">
        <v>5</v>
      </c>
      <c r="AG33" s="68" t="s">
        <v>5</v>
      </c>
      <c r="AH33" s="69" t="s">
        <v>5</v>
      </c>
      <c r="AI33" s="69" t="s">
        <v>5</v>
      </c>
      <c r="AJ33" s="68" t="s">
        <v>5</v>
      </c>
      <c r="AK33" s="69" t="s">
        <v>5</v>
      </c>
      <c r="AL33" s="69" t="s">
        <v>5</v>
      </c>
      <c r="AM33" s="68" t="s">
        <v>5</v>
      </c>
      <c r="AN33" s="69" t="s">
        <v>5</v>
      </c>
      <c r="AO33" s="69" t="s">
        <v>5</v>
      </c>
      <c r="AP33" s="68" t="s">
        <v>5</v>
      </c>
      <c r="AQ33" s="69" t="s">
        <v>5</v>
      </c>
      <c r="AR33" s="69" t="s">
        <v>5</v>
      </c>
      <c r="AS33" s="68" t="s">
        <v>5</v>
      </c>
      <c r="AT33" s="69" t="s">
        <v>5</v>
      </c>
      <c r="AU33" s="69" t="s">
        <v>5</v>
      </c>
      <c r="AV33" s="68" t="s">
        <v>5</v>
      </c>
      <c r="AW33" s="69" t="s">
        <v>5</v>
      </c>
      <c r="AX33" s="69" t="s">
        <v>5</v>
      </c>
      <c r="AY33" s="68" t="s">
        <v>5</v>
      </c>
      <c r="AZ33" s="69" t="s">
        <v>5</v>
      </c>
      <c r="BA33" s="69" t="s">
        <v>5</v>
      </c>
      <c r="BB33" s="68" t="s">
        <v>5</v>
      </c>
      <c r="BC33" s="69">
        <v>1.003E-3</v>
      </c>
      <c r="BD33" s="69">
        <v>0</v>
      </c>
      <c r="BE33" s="69">
        <f t="shared" si="12"/>
        <v>1.003E-3</v>
      </c>
      <c r="BF33" s="69">
        <v>22.741087999999998</v>
      </c>
      <c r="BG33" s="69">
        <v>0</v>
      </c>
      <c r="BH33" s="69">
        <f t="shared" si="13"/>
        <v>22.741087999999998</v>
      </c>
      <c r="BI33" s="69">
        <v>4.4242919999999994</v>
      </c>
      <c r="BJ33" s="69">
        <v>1.1379999999999999E-3</v>
      </c>
      <c r="BK33" s="69">
        <f t="shared" si="14"/>
        <v>4.4254299999999995</v>
      </c>
      <c r="BL33" s="69">
        <v>11.898016999999999</v>
      </c>
      <c r="BM33" s="69">
        <v>3.2899999999999997E-4</v>
      </c>
      <c r="BN33" s="69">
        <f t="shared" si="15"/>
        <v>11.898346</v>
      </c>
      <c r="BO33" s="69">
        <v>21.582896999999999</v>
      </c>
      <c r="BP33" s="69">
        <v>5.2610000000000001E-3</v>
      </c>
      <c r="BQ33" s="68">
        <f>Table9187[[#This Row],[الربع الأول عام 2023م
Quarter 1 2023 السوق الرئيسية
(TASI)]]+Table9187[[#This Row],[الربع الأول عام 2023م
Quarter 1 2023 السوق الموازية
(NOMU)]]</f>
        <v>21.588158</v>
      </c>
      <c r="BR33" s="69">
        <v>486.82114000000001</v>
      </c>
      <c r="BS33" s="69">
        <v>1.2869449999999998</v>
      </c>
      <c r="BT33" s="68">
        <f>Table9187[[#This Row],[الربع الثاني عام 2023م
Quarter 2 2023 السوق الرئيسية
(TASI)]]+Table9187[[#This Row],[الربع الثاني عام 2023م
Quarter 2 2023 السوق الموازية
(NOMU)3]]</f>
        <v>488.10808500000002</v>
      </c>
      <c r="BU33" s="69">
        <v>1164.622194</v>
      </c>
      <c r="BV33" s="257">
        <v>36.821805000000005</v>
      </c>
      <c r="BW33" s="257">
        <v>1201.4439990000001</v>
      </c>
      <c r="BX33" s="69">
        <v>499.39799700000003</v>
      </c>
      <c r="BY33" s="257">
        <v>1.1363019999999999</v>
      </c>
      <c r="BZ33" s="257">
        <v>500.53429900000003</v>
      </c>
      <c r="CA33" s="69">
        <v>2079.379958</v>
      </c>
      <c r="CB33" s="257">
        <v>1.2877269999999998</v>
      </c>
      <c r="CC33" s="257">
        <f>Table9187[[#This Row],[الربع الأول عام 2024م
Quarter 1 2024 السوق الرئيسية
(TASI)]]+Table9187[[#This Row],[الربع الأول عام 2024م
Quarter 1 2024 السوق الموازية
(NOMU)]]</f>
        <v>2080.6676849999999</v>
      </c>
      <c r="CD33" s="69">
        <v>1262.8105580000001</v>
      </c>
      <c r="CE33" s="257">
        <v>2.1188599999999997</v>
      </c>
      <c r="CF33" s="257">
        <f>Table9187[[#This Row],[الربع الثاني عام 2024م
Quarter 2 2024 السوق الموازية
(NOMU)]]+Table9187[[#This Row],[الربع الثاني عام 2024م
Quarter 2 2024 السوق الرئيسية
(TASI)]]</f>
        <v>1264.9294180000002</v>
      </c>
      <c r="CG33" s="69">
        <v>2842.0605859999996</v>
      </c>
      <c r="CH33" s="257">
        <v>0.110572</v>
      </c>
      <c r="CI33" s="257">
        <f>Table9187[[#This Row],[الربع الثالث عام 2024م
Quarter 3 2024 السوق الرئيسية
(TASI)]]+Table9187[[#This Row],[الربع الثالث عام 2024م
Quarter 3 2024 السوق الموازية
(NOMU)]]</f>
        <v>2842.1711579999997</v>
      </c>
    </row>
    <row r="34" spans="2:87" ht="30" customHeight="1" thickBot="1">
      <c r="B34" s="130">
        <v>23</v>
      </c>
      <c r="C34" s="66" t="s">
        <v>125</v>
      </c>
      <c r="D34" s="52">
        <v>625</v>
      </c>
      <c r="E34" s="68">
        <v>0</v>
      </c>
      <c r="F34" s="68">
        <v>625</v>
      </c>
      <c r="G34" s="47">
        <v>412</v>
      </c>
      <c r="H34" s="68">
        <v>0</v>
      </c>
      <c r="I34" s="68">
        <v>412</v>
      </c>
      <c r="J34" s="47">
        <v>274</v>
      </c>
      <c r="K34" s="68">
        <v>0</v>
      </c>
      <c r="L34" s="68">
        <v>274</v>
      </c>
      <c r="M34" s="47">
        <v>166</v>
      </c>
      <c r="N34" s="68">
        <v>0</v>
      </c>
      <c r="O34" s="68">
        <v>166</v>
      </c>
      <c r="P34" s="69">
        <v>116.85617024000001</v>
      </c>
      <c r="Q34" s="69">
        <v>0</v>
      </c>
      <c r="R34" s="68">
        <v>116.85617024000001</v>
      </c>
      <c r="S34" s="69">
        <v>655.37532269999997</v>
      </c>
      <c r="T34" s="69">
        <v>0</v>
      </c>
      <c r="U34" s="68">
        <v>655.37532269999997</v>
      </c>
      <c r="V34" s="69">
        <v>3365.7098965</v>
      </c>
      <c r="W34" s="69">
        <v>0</v>
      </c>
      <c r="X34" s="68">
        <v>3365.7098965</v>
      </c>
      <c r="Y34" s="69">
        <v>4969.4163749099998</v>
      </c>
      <c r="Z34" s="69">
        <v>0</v>
      </c>
      <c r="AA34" s="68">
        <v>4969.4163749099998</v>
      </c>
      <c r="AB34" s="69">
        <v>3492.98823404</v>
      </c>
      <c r="AC34" s="69">
        <v>0.40913315</v>
      </c>
      <c r="AD34" s="68">
        <v>3493.3973671899998</v>
      </c>
      <c r="AE34" s="69">
        <v>4001.96938714</v>
      </c>
      <c r="AF34" s="69">
        <v>0</v>
      </c>
      <c r="AG34" s="68">
        <f>SUM(AE34:AF34)</f>
        <v>4001.96938714</v>
      </c>
      <c r="AH34" s="69">
        <v>5200.17448977</v>
      </c>
      <c r="AI34" s="69">
        <v>0</v>
      </c>
      <c r="AJ34" s="68">
        <f>SUM(AH34:AI34)</f>
        <v>5200.17448977</v>
      </c>
      <c r="AK34" s="69">
        <v>4410.0846791800004</v>
      </c>
      <c r="AL34" s="69">
        <v>0</v>
      </c>
      <c r="AM34" s="68">
        <f>SUM(AK34:AL34)</f>
        <v>4410.0846791800004</v>
      </c>
      <c r="AN34" s="69">
        <v>3654.5139402499999</v>
      </c>
      <c r="AO34" s="69">
        <v>0</v>
      </c>
      <c r="AP34" s="68">
        <f>SUM(AN34:AO34)</f>
        <v>3654.5139402499999</v>
      </c>
      <c r="AQ34" s="69">
        <v>4493.9309573099999</v>
      </c>
      <c r="AR34" s="69">
        <v>0</v>
      </c>
      <c r="AS34" s="68">
        <f>SUM(AQ34:AR34)</f>
        <v>4493.9309573099999</v>
      </c>
      <c r="AT34" s="69">
        <v>8385.4006079999999</v>
      </c>
      <c r="AU34" s="69">
        <v>16.743552999999999</v>
      </c>
      <c r="AV34" s="68">
        <f>SUM(AT34:AU34)</f>
        <v>8402.1441610000002</v>
      </c>
      <c r="AW34" s="69">
        <v>8572.0663619999996</v>
      </c>
      <c r="AX34" s="69">
        <v>22.278371</v>
      </c>
      <c r="AY34" s="68">
        <f>SUM(AW34:AX34)</f>
        <v>8594.3447329999999</v>
      </c>
      <c r="AZ34" s="69">
        <v>9861.406127000002</v>
      </c>
      <c r="BA34" s="69">
        <v>14.020564000000002</v>
      </c>
      <c r="BB34" s="68">
        <f>SUM(AZ34:BA34)</f>
        <v>9875.4266910000024</v>
      </c>
      <c r="BC34" s="69">
        <v>11421.244278999999</v>
      </c>
      <c r="BD34" s="69">
        <v>3.1620360000000001</v>
      </c>
      <c r="BE34" s="69">
        <f t="shared" si="12"/>
        <v>11424.406314999998</v>
      </c>
      <c r="BF34" s="69">
        <v>12370.313531</v>
      </c>
      <c r="BG34" s="69">
        <v>12.368701</v>
      </c>
      <c r="BH34" s="69">
        <f t="shared" si="13"/>
        <v>12382.682231999999</v>
      </c>
      <c r="BI34" s="69">
        <v>7996.4152389999999</v>
      </c>
      <c r="BJ34" s="69">
        <v>8.2678440000000002</v>
      </c>
      <c r="BK34" s="69">
        <f t="shared" si="14"/>
        <v>8004.6830829999999</v>
      </c>
      <c r="BL34" s="69">
        <v>5660.2028600000003</v>
      </c>
      <c r="BM34" s="69">
        <v>3.7196969999999996</v>
      </c>
      <c r="BN34" s="69">
        <f t="shared" si="15"/>
        <v>5663.9225570000008</v>
      </c>
      <c r="BO34" s="69">
        <v>2331.366622</v>
      </c>
      <c r="BP34" s="69">
        <v>3.1951E-2</v>
      </c>
      <c r="BQ34" s="68">
        <f>Table9187[[#This Row],[الربع الأول عام 2023م
Quarter 1 2023 السوق الرئيسية
(TASI)]]+Table9187[[#This Row],[الربع الأول عام 2023م
Quarter 1 2023 السوق الموازية
(NOMU)]]</f>
        <v>2331.3985729999999</v>
      </c>
      <c r="BR34" s="69">
        <v>291.208642</v>
      </c>
      <c r="BS34" s="69">
        <v>7.8091999999999995E-2</v>
      </c>
      <c r="BT34" s="68">
        <f>Table9187[[#This Row],[الربع الثاني عام 2023م
Quarter 2 2023 السوق الرئيسية
(TASI)]]+Table9187[[#This Row],[الربع الثاني عام 2023م
Quarter 2 2023 السوق الموازية
(NOMU)3]]</f>
        <v>291.28673400000002</v>
      </c>
      <c r="BU34" s="69">
        <v>36.465724000000002</v>
      </c>
      <c r="BV34" s="257">
        <v>0</v>
      </c>
      <c r="BW34" s="257">
        <v>36.465724000000002</v>
      </c>
      <c r="BX34" s="69">
        <v>2.4086150000000002</v>
      </c>
      <c r="BY34" s="257">
        <v>0</v>
      </c>
      <c r="BZ34" s="257">
        <v>2.4086150000000002</v>
      </c>
      <c r="CA34" s="69">
        <v>0.82351000000000008</v>
      </c>
      <c r="CB34" s="257">
        <v>0</v>
      </c>
      <c r="CC34" s="257">
        <f>Table9187[[#This Row],[الربع الأول عام 2024م
Quarter 1 2024 السوق الرئيسية
(TASI)]]+Table9187[[#This Row],[الربع الأول عام 2024م
Quarter 1 2024 السوق الموازية
(NOMU)]]</f>
        <v>0.82351000000000008</v>
      </c>
      <c r="CD34" s="69">
        <v>1485.226545</v>
      </c>
      <c r="CE34" s="257">
        <v>0.139735</v>
      </c>
      <c r="CF34" s="257">
        <f>Table9187[[#This Row],[الربع الثاني عام 2024م
Quarter 2 2024 السوق الموازية
(NOMU)]]+Table9187[[#This Row],[الربع الثاني عام 2024م
Quarter 2 2024 السوق الرئيسية
(TASI)]]</f>
        <v>1485.36628</v>
      </c>
      <c r="CG34" s="69">
        <v>2732.932573</v>
      </c>
      <c r="CH34" s="257">
        <v>4.4626229999999998</v>
      </c>
      <c r="CI34" s="257">
        <f>Table9187[[#This Row],[الربع الثالث عام 2024م
Quarter 3 2024 السوق الرئيسية
(TASI)]]+Table9187[[#This Row],[الربع الثالث عام 2024م
Quarter 3 2024 السوق الموازية
(NOMU)]]</f>
        <v>2737.3951959999999</v>
      </c>
    </row>
    <row r="35" spans="2:87" ht="30" customHeight="1" thickBot="1">
      <c r="B35" s="130">
        <v>24</v>
      </c>
      <c r="C35" s="66" t="s">
        <v>100</v>
      </c>
      <c r="D35" s="67">
        <v>711</v>
      </c>
      <c r="E35" s="68">
        <v>0.41661293999999999</v>
      </c>
      <c r="F35" s="68">
        <v>711.41661294000005</v>
      </c>
      <c r="G35" s="68">
        <v>2970</v>
      </c>
      <c r="H35" s="68">
        <v>0.67951435999999998</v>
      </c>
      <c r="I35" s="68">
        <v>2970.6795143600002</v>
      </c>
      <c r="J35" s="68">
        <v>2022</v>
      </c>
      <c r="K35" s="68">
        <v>0.73700100000000002</v>
      </c>
      <c r="L35" s="68">
        <v>2022.737001</v>
      </c>
      <c r="M35" s="68">
        <v>1603</v>
      </c>
      <c r="N35" s="68">
        <v>0.51616371000000005</v>
      </c>
      <c r="O35" s="68">
        <v>1603.51616371</v>
      </c>
      <c r="P35" s="69">
        <v>2143.5139844699997</v>
      </c>
      <c r="Q35" s="69">
        <v>2.50840627</v>
      </c>
      <c r="R35" s="68">
        <v>2146.0223907399995</v>
      </c>
      <c r="S35" s="69">
        <v>1551.1086813000002</v>
      </c>
      <c r="T35" s="69">
        <v>0.44349499999999997</v>
      </c>
      <c r="U35" s="68">
        <v>1551.5521763000002</v>
      </c>
      <c r="V35" s="69">
        <v>1200.2702933</v>
      </c>
      <c r="W35" s="69">
        <v>4.0638670000000002E-2</v>
      </c>
      <c r="X35" s="68">
        <v>1200.31093197</v>
      </c>
      <c r="Y35" s="69">
        <v>1150.9688987499999</v>
      </c>
      <c r="Z35" s="69">
        <v>0.47880353000000003</v>
      </c>
      <c r="AA35" s="68">
        <v>1151.4477022799999</v>
      </c>
      <c r="AB35" s="69">
        <v>1333.5566407200001</v>
      </c>
      <c r="AC35" s="69">
        <v>9.3677079699999997</v>
      </c>
      <c r="AD35" s="68">
        <v>1342.9243486900002</v>
      </c>
      <c r="AE35" s="69">
        <v>3290.6486377600004</v>
      </c>
      <c r="AF35" s="69">
        <v>1.1667734599999999</v>
      </c>
      <c r="AG35" s="68">
        <f>SUM(AE35:AF35)</f>
        <v>3291.8154112200004</v>
      </c>
      <c r="AH35" s="69">
        <v>3109.7819605300001</v>
      </c>
      <c r="AI35" s="69">
        <v>13.975034989999997</v>
      </c>
      <c r="AJ35" s="68">
        <f>SUM(AH35:AI35)</f>
        <v>3123.7569955200001</v>
      </c>
      <c r="AK35" s="69">
        <v>9951.4745819599993</v>
      </c>
      <c r="AL35" s="69">
        <v>72.696788799999993</v>
      </c>
      <c r="AM35" s="68">
        <f>SUM(AK35:AL35)</f>
        <v>10024.171370759999</v>
      </c>
      <c r="AN35" s="69">
        <v>14354.892661219998</v>
      </c>
      <c r="AO35" s="69">
        <v>87.049691799999991</v>
      </c>
      <c r="AP35" s="68">
        <f>SUM(AN35:AO35)</f>
        <v>14441.942353019998</v>
      </c>
      <c r="AQ35" s="69">
        <v>21292.867020589998</v>
      </c>
      <c r="AR35" s="69">
        <v>25.018199199999998</v>
      </c>
      <c r="AS35" s="68">
        <f>SUM(AQ35:AR35)</f>
        <v>21317.885219789998</v>
      </c>
      <c r="AT35" s="69">
        <v>15002.310502</v>
      </c>
      <c r="AU35" s="69">
        <v>50.042850000000001</v>
      </c>
      <c r="AV35" s="68">
        <f>SUM(AT35:AU35)</f>
        <v>15052.353352</v>
      </c>
      <c r="AW35" s="69">
        <v>8877.8101960000004</v>
      </c>
      <c r="AX35" s="69">
        <v>19.134867</v>
      </c>
      <c r="AY35" s="68">
        <f>SUM(AW35:AX35)</f>
        <v>8896.945063000001</v>
      </c>
      <c r="AZ35" s="69">
        <v>8738.5424089999997</v>
      </c>
      <c r="BA35" s="69">
        <v>92.447550000000007</v>
      </c>
      <c r="BB35" s="68">
        <f>SUM(AZ35:BA35)</f>
        <v>8830.9899590000005</v>
      </c>
      <c r="BC35" s="69">
        <v>9082.0849070000004</v>
      </c>
      <c r="BD35" s="69">
        <v>77.369333999999995</v>
      </c>
      <c r="BE35" s="69">
        <f t="shared" si="12"/>
        <v>9159.4542410000013</v>
      </c>
      <c r="BF35" s="69">
        <v>10871.349118</v>
      </c>
      <c r="BG35" s="69">
        <v>24.478975999999996</v>
      </c>
      <c r="BH35" s="69">
        <f t="shared" si="13"/>
        <v>10895.828094</v>
      </c>
      <c r="BI35" s="69">
        <v>8438.871975</v>
      </c>
      <c r="BJ35" s="69">
        <v>96.073549</v>
      </c>
      <c r="BK35" s="69">
        <f t="shared" si="14"/>
        <v>8534.9455240000007</v>
      </c>
      <c r="BL35" s="69">
        <v>6805.249835999999</v>
      </c>
      <c r="BM35" s="69">
        <v>34.576295000000002</v>
      </c>
      <c r="BN35" s="69">
        <f t="shared" si="15"/>
        <v>6839.8261309999989</v>
      </c>
      <c r="BO35" s="69">
        <v>5200.1796210000002</v>
      </c>
      <c r="BP35" s="69">
        <v>29.509943</v>
      </c>
      <c r="BQ35" s="68">
        <f>Table9187[[#This Row],[الربع الأول عام 2023م
Quarter 1 2023 السوق الرئيسية
(TASI)]]+Table9187[[#This Row],[الربع الأول عام 2023م
Quarter 1 2023 السوق الموازية
(NOMU)]]</f>
        <v>5229.6895640000002</v>
      </c>
      <c r="BR35" s="69">
        <v>7338.0806900000007</v>
      </c>
      <c r="BS35" s="69">
        <v>48.944559999999996</v>
      </c>
      <c r="BT35" s="68">
        <f>Table9187[[#This Row],[الربع الثاني عام 2023م
Quarter 2 2023 السوق الرئيسية
(TASI)]]+Table9187[[#This Row],[الربع الثاني عام 2023م
Quarter 2 2023 السوق الموازية
(NOMU)3]]</f>
        <v>7387.0252500000006</v>
      </c>
      <c r="BU35" s="69">
        <v>6568.4524450000008</v>
      </c>
      <c r="BV35" s="257">
        <v>83.120250999999996</v>
      </c>
      <c r="BW35" s="257">
        <v>6651.5726960000011</v>
      </c>
      <c r="BX35" s="69">
        <v>4440.2016249999997</v>
      </c>
      <c r="BY35" s="257">
        <v>35.995646999999998</v>
      </c>
      <c r="BZ35" s="257">
        <v>4476.1972719999994</v>
      </c>
      <c r="CA35" s="69">
        <v>4791.5215639999997</v>
      </c>
      <c r="CB35" s="257">
        <v>41.753708000000003</v>
      </c>
      <c r="CC35" s="257">
        <f>Table9187[[#This Row],[الربع الأول عام 2024م
Quarter 1 2024 السوق الرئيسية
(TASI)]]+Table9187[[#This Row],[الربع الأول عام 2024م
Quarter 1 2024 السوق الموازية
(NOMU)]]</f>
        <v>4833.2752719999999</v>
      </c>
      <c r="CD35" s="69">
        <v>2374.5625490000002</v>
      </c>
      <c r="CE35" s="257">
        <v>85.088735999999997</v>
      </c>
      <c r="CF35" s="257">
        <f>Table9187[[#This Row],[الربع الثاني عام 2024م
Quarter 2 2024 السوق الموازية
(NOMU)]]+Table9187[[#This Row],[الربع الثاني عام 2024م
Quarter 2 2024 السوق الرئيسية
(TASI)]]</f>
        <v>2459.6512850000004</v>
      </c>
      <c r="CG35" s="69">
        <v>2358.0468310000001</v>
      </c>
      <c r="CH35" s="257">
        <v>30.736443000000001</v>
      </c>
      <c r="CI35" s="257">
        <f>Table9187[[#This Row],[الربع الثالث عام 2024م
Quarter 3 2024 السوق الرئيسية
(TASI)]]+Table9187[[#This Row],[الربع الثالث عام 2024م
Quarter 3 2024 السوق الموازية
(NOMU)]]</f>
        <v>2388.7832739999999</v>
      </c>
    </row>
    <row r="36" spans="2:87" ht="30" customHeight="1" thickBot="1">
      <c r="B36" s="130">
        <v>25</v>
      </c>
      <c r="C36" s="66" t="s">
        <v>161</v>
      </c>
      <c r="D36" s="67">
        <v>1569</v>
      </c>
      <c r="E36" s="68">
        <v>2.7287798400000001</v>
      </c>
      <c r="F36" s="68">
        <v>1571.72877984</v>
      </c>
      <c r="G36" s="47">
        <v>599</v>
      </c>
      <c r="H36" s="68">
        <v>0</v>
      </c>
      <c r="I36" s="68">
        <v>599</v>
      </c>
      <c r="J36" s="47">
        <v>812</v>
      </c>
      <c r="K36" s="68">
        <v>0</v>
      </c>
      <c r="L36" s="68">
        <v>812</v>
      </c>
      <c r="M36" s="47">
        <v>554</v>
      </c>
      <c r="N36" s="68">
        <v>5.5118674400000005</v>
      </c>
      <c r="O36" s="68">
        <v>559.51186743999995</v>
      </c>
      <c r="P36" s="69">
        <v>658.30992392999997</v>
      </c>
      <c r="Q36" s="69">
        <v>0</v>
      </c>
      <c r="R36" s="68">
        <v>658.30992392999997</v>
      </c>
      <c r="S36" s="69">
        <v>425.44316700000002</v>
      </c>
      <c r="T36" s="69">
        <v>0</v>
      </c>
      <c r="U36" s="68">
        <v>425.44316700000002</v>
      </c>
      <c r="V36" s="69">
        <v>354.00963454999999</v>
      </c>
      <c r="W36" s="69">
        <v>0</v>
      </c>
      <c r="X36" s="68">
        <v>354.00963454999999</v>
      </c>
      <c r="Y36" s="69">
        <v>232.89616125000001</v>
      </c>
      <c r="Z36" s="69">
        <v>0</v>
      </c>
      <c r="AA36" s="68">
        <v>232.89616125000001</v>
      </c>
      <c r="AB36" s="69">
        <v>170.57162052000001</v>
      </c>
      <c r="AC36" s="69">
        <v>0</v>
      </c>
      <c r="AD36" s="68">
        <v>170.57162052000001</v>
      </c>
      <c r="AE36" s="69">
        <v>898.73691076</v>
      </c>
      <c r="AF36" s="69">
        <v>0</v>
      </c>
      <c r="AG36" s="68">
        <f>SUM(AE36:AF36)</f>
        <v>898.73691076</v>
      </c>
      <c r="AH36" s="69">
        <v>1785.57733895</v>
      </c>
      <c r="AI36" s="69">
        <v>0</v>
      </c>
      <c r="AJ36" s="68">
        <f>SUM(AH36:AI36)</f>
        <v>1785.57733895</v>
      </c>
      <c r="AK36" s="69">
        <v>946.4409316</v>
      </c>
      <c r="AL36" s="69">
        <v>0</v>
      </c>
      <c r="AM36" s="68">
        <f>SUM(AK36:AL36)</f>
        <v>946.4409316</v>
      </c>
      <c r="AN36" s="69">
        <v>1428.3638860800002</v>
      </c>
      <c r="AO36" s="69">
        <v>0</v>
      </c>
      <c r="AP36" s="68">
        <f>SUM(AN36:AO36)</f>
        <v>1428.3638860800002</v>
      </c>
      <c r="AQ36" s="69">
        <v>1535.4265780400001</v>
      </c>
      <c r="AR36" s="69">
        <v>0</v>
      </c>
      <c r="AS36" s="68">
        <f>SUM(AQ36:AR36)</f>
        <v>1535.4265780400001</v>
      </c>
      <c r="AT36" s="69">
        <v>1793.087205</v>
      </c>
      <c r="AU36" s="69">
        <v>4.1920979999999997</v>
      </c>
      <c r="AV36" s="68">
        <f>SUM(AT36:AU36)</f>
        <v>1797.279303</v>
      </c>
      <c r="AW36" s="69">
        <v>1189.545936</v>
      </c>
      <c r="AX36" s="69">
        <v>23.878994000000002</v>
      </c>
      <c r="AY36" s="68">
        <f>SUM(AW36:AX36)</f>
        <v>1213.4249299999999</v>
      </c>
      <c r="AZ36" s="69">
        <v>1989.717823</v>
      </c>
      <c r="BA36" s="69">
        <v>14.296994</v>
      </c>
      <c r="BB36" s="68">
        <f>SUM(AZ36:BA36)</f>
        <v>2004.014817</v>
      </c>
      <c r="BC36" s="69">
        <v>7754.1288729999997</v>
      </c>
      <c r="BD36" s="69">
        <v>14.971242</v>
      </c>
      <c r="BE36" s="69">
        <f t="shared" si="12"/>
        <v>7769.1001149999993</v>
      </c>
      <c r="BF36" s="69">
        <v>5485.4943480000002</v>
      </c>
      <c r="BG36" s="69">
        <v>3.57308</v>
      </c>
      <c r="BH36" s="69">
        <f t="shared" si="13"/>
        <v>5489.0674280000003</v>
      </c>
      <c r="BI36" s="69">
        <v>3782.8568430000005</v>
      </c>
      <c r="BJ36" s="69">
        <v>2.4407999999999999E-2</v>
      </c>
      <c r="BK36" s="69">
        <f t="shared" si="14"/>
        <v>3782.8812510000007</v>
      </c>
      <c r="BL36" s="69">
        <v>2516.76503</v>
      </c>
      <c r="BM36" s="69">
        <v>0.46401900000000001</v>
      </c>
      <c r="BN36" s="69">
        <f t="shared" si="15"/>
        <v>2517.229049</v>
      </c>
      <c r="BO36" s="69">
        <v>3301.97361</v>
      </c>
      <c r="BP36" s="69">
        <v>3.8041840000000002</v>
      </c>
      <c r="BQ36" s="68">
        <f>Table9187[[#This Row],[الربع الأول عام 2023م
Quarter 1 2023 السوق الرئيسية
(TASI)]]+Table9187[[#This Row],[الربع الأول عام 2023م
Quarter 1 2023 السوق الموازية
(NOMU)]]</f>
        <v>3305.7777940000001</v>
      </c>
      <c r="BR36" s="69">
        <v>2857.2157830000001</v>
      </c>
      <c r="BS36" s="69">
        <v>8.9267299999999992</v>
      </c>
      <c r="BT36" s="68">
        <f>Table9187[[#This Row],[الربع الثاني عام 2023م
Quarter 2 2023 السوق الرئيسية
(TASI)]]+Table9187[[#This Row],[الربع الثاني عام 2023م
Quarter 2 2023 السوق الموازية
(NOMU)3]]</f>
        <v>2866.1425130000002</v>
      </c>
      <c r="BU36" s="69">
        <v>2660.3942010000001</v>
      </c>
      <c r="BV36" s="257">
        <v>2.5266920000000002</v>
      </c>
      <c r="BW36" s="257">
        <v>2662.920893</v>
      </c>
      <c r="BX36" s="69">
        <v>3125.7754500000001</v>
      </c>
      <c r="BY36" s="257">
        <v>3.928185</v>
      </c>
      <c r="BZ36" s="257">
        <v>3129.7036350000003</v>
      </c>
      <c r="CA36" s="69">
        <v>2811.7715090000002</v>
      </c>
      <c r="CB36" s="257">
        <v>3.8445469999999999</v>
      </c>
      <c r="CC36" s="257">
        <f>Table9187[[#This Row],[الربع الأول عام 2024م
Quarter 1 2024 السوق الرئيسية
(TASI)]]+Table9187[[#This Row],[الربع الأول عام 2024م
Quarter 1 2024 السوق الموازية
(NOMU)]]</f>
        <v>2815.6160560000003</v>
      </c>
      <c r="CD36" s="69">
        <v>2679.0092</v>
      </c>
      <c r="CE36" s="257">
        <v>16.606948000000003</v>
      </c>
      <c r="CF36" s="257">
        <f>Table9187[[#This Row],[الربع الثاني عام 2024م
Quarter 2 2024 السوق الموازية
(NOMU)]]+Table9187[[#This Row],[الربع الثاني عام 2024م
Quarter 2 2024 السوق الرئيسية
(TASI)]]</f>
        <v>2695.6161480000001</v>
      </c>
      <c r="CG36" s="69">
        <v>1872.0113199999998</v>
      </c>
      <c r="CH36" s="257">
        <v>8.7497439999999997</v>
      </c>
      <c r="CI36" s="257">
        <f>Table9187[[#This Row],[الربع الثالث عام 2024م
Quarter 3 2024 السوق الرئيسية
(TASI)]]+Table9187[[#This Row],[الربع الثالث عام 2024م
Quarter 3 2024 السوق الموازية
(NOMU)]]</f>
        <v>1880.7610639999998</v>
      </c>
    </row>
    <row r="37" spans="2:87" ht="30" customHeight="1" thickBot="1">
      <c r="B37" s="130">
        <v>26</v>
      </c>
      <c r="C37" s="66" t="s">
        <v>123</v>
      </c>
      <c r="D37" s="67">
        <v>1342</v>
      </c>
      <c r="E37" s="67">
        <v>2.7980084999999999</v>
      </c>
      <c r="F37" s="67">
        <v>1344.7980084999999</v>
      </c>
      <c r="G37" s="67">
        <v>1207</v>
      </c>
      <c r="H37" s="67">
        <v>1.0871341800000001</v>
      </c>
      <c r="I37" s="67">
        <v>1208.08713418</v>
      </c>
      <c r="J37" s="52">
        <v>981</v>
      </c>
      <c r="K37" s="67">
        <v>2.5882695</v>
      </c>
      <c r="L37" s="67">
        <v>983.58826950000002</v>
      </c>
      <c r="M37" s="52">
        <v>918</v>
      </c>
      <c r="N37" s="67">
        <v>1.56224542</v>
      </c>
      <c r="O37" s="67">
        <v>919.56224541999995</v>
      </c>
      <c r="P37" s="67">
        <v>1209.6975463899998</v>
      </c>
      <c r="Q37" s="67">
        <v>1.6180600199999997</v>
      </c>
      <c r="R37" s="67">
        <v>1211.3156064099999</v>
      </c>
      <c r="S37" s="67">
        <v>719.71600540000009</v>
      </c>
      <c r="T37" s="67">
        <v>2.3488242000000001</v>
      </c>
      <c r="U37" s="67">
        <v>722.06482960000005</v>
      </c>
      <c r="V37" s="67">
        <v>788.5618179999999</v>
      </c>
      <c r="W37" s="67">
        <v>1.3014241599999998</v>
      </c>
      <c r="X37" s="67">
        <v>789.86324215999991</v>
      </c>
      <c r="Y37" s="67">
        <v>565.26770121999994</v>
      </c>
      <c r="Z37" s="67">
        <v>0.83008731999999996</v>
      </c>
      <c r="AA37" s="67">
        <v>566.0977885399999</v>
      </c>
      <c r="AB37" s="67">
        <v>1235.9112289999998</v>
      </c>
      <c r="AC37" s="67">
        <v>45.96981736</v>
      </c>
      <c r="AD37" s="67">
        <v>1281.8810463599998</v>
      </c>
      <c r="AE37" s="67">
        <v>2327.6662122600001</v>
      </c>
      <c r="AF37" s="67">
        <v>21.393084999999999</v>
      </c>
      <c r="AG37" s="67">
        <f>SUM(AE37:AF37)</f>
        <v>2349.0592972600002</v>
      </c>
      <c r="AH37" s="67">
        <v>3031.8524073600001</v>
      </c>
      <c r="AI37" s="67">
        <v>64.97202695</v>
      </c>
      <c r="AJ37" s="67">
        <f>SUM(AH37:AI37)</f>
        <v>3096.82443431</v>
      </c>
      <c r="AK37" s="67">
        <v>5662.0501189200004</v>
      </c>
      <c r="AL37" s="67">
        <v>47.980297950000008</v>
      </c>
      <c r="AM37" s="67">
        <f>SUM(AK37:AL37)</f>
        <v>5710.0304168700004</v>
      </c>
      <c r="AN37" s="67">
        <v>8418.4110268900004</v>
      </c>
      <c r="AO37" s="67">
        <v>190.14824575</v>
      </c>
      <c r="AP37" s="67">
        <f>SUM(AN37:AO37)</f>
        <v>8608.5592726400009</v>
      </c>
      <c r="AQ37" s="67">
        <v>7252.5239625200002</v>
      </c>
      <c r="AR37" s="67">
        <v>99.968072500000005</v>
      </c>
      <c r="AS37" s="67">
        <f>SUM(AQ37:AR37)</f>
        <v>7352.49203502</v>
      </c>
      <c r="AT37" s="67">
        <v>9003.6021650000002</v>
      </c>
      <c r="AU37" s="67">
        <v>52.946094000000002</v>
      </c>
      <c r="AV37" s="67">
        <f>SUM(AT37:AU37)</f>
        <v>9056.5482590000011</v>
      </c>
      <c r="AW37" s="67">
        <v>5747.2582189999994</v>
      </c>
      <c r="AX37" s="67">
        <v>73.641617999999994</v>
      </c>
      <c r="AY37" s="67">
        <f>SUM(AW37:AX37)</f>
        <v>5820.899836999999</v>
      </c>
      <c r="AZ37" s="67">
        <v>5145.5975760000001</v>
      </c>
      <c r="BA37" s="67">
        <v>108.280153</v>
      </c>
      <c r="BB37" s="67">
        <f>SUM(AZ37:BA37)</f>
        <v>5253.8777289999998</v>
      </c>
      <c r="BC37" s="67">
        <v>5858.5581199999997</v>
      </c>
      <c r="BD37" s="67">
        <v>229.35173599999999</v>
      </c>
      <c r="BE37" s="67">
        <f t="shared" si="12"/>
        <v>6087.9098559999993</v>
      </c>
      <c r="BF37" s="67">
        <v>4905.5975900000003</v>
      </c>
      <c r="BG37" s="67">
        <v>34.900885000000002</v>
      </c>
      <c r="BH37" s="67">
        <f t="shared" si="13"/>
        <v>4940.4984750000003</v>
      </c>
      <c r="BI37" s="67">
        <v>3998.0113379999998</v>
      </c>
      <c r="BJ37" s="67">
        <v>32.512869000000002</v>
      </c>
      <c r="BK37" s="67">
        <f t="shared" si="14"/>
        <v>4030.5242069999999</v>
      </c>
      <c r="BL37" s="67">
        <v>2582.3328759999999</v>
      </c>
      <c r="BM37" s="67">
        <v>31.086639999999999</v>
      </c>
      <c r="BN37" s="67">
        <f t="shared" si="15"/>
        <v>2613.4195159999999</v>
      </c>
      <c r="BO37" s="67">
        <v>3253.0152530000005</v>
      </c>
      <c r="BP37" s="67">
        <v>51.622916000000004</v>
      </c>
      <c r="BQ37" s="67">
        <f>Table9187[[#This Row],[الربع الأول عام 2023م
Quarter 1 2023 السوق الرئيسية
(TASI)]]+Table9187[[#This Row],[الربع الأول عام 2023م
Quarter 1 2023 السوق الموازية
(NOMU)]]</f>
        <v>3304.6381690000003</v>
      </c>
      <c r="BR37" s="69">
        <v>3247.9648280000001</v>
      </c>
      <c r="BS37" s="69">
        <v>31.257242000000002</v>
      </c>
      <c r="BT37" s="68">
        <f>Table9187[[#This Row],[الربع الثاني عام 2023م
Quarter 2 2023 السوق الرئيسية
(TASI)]]+Table9187[[#This Row],[الربع الثاني عام 2023م
Quarter 2 2023 السوق الموازية
(NOMU)3]]</f>
        <v>3279.2220700000003</v>
      </c>
      <c r="BU37" s="69">
        <v>2917.5770579999999</v>
      </c>
      <c r="BV37" s="257">
        <v>70.018659999999997</v>
      </c>
      <c r="BW37" s="257">
        <v>2987.595718</v>
      </c>
      <c r="BX37" s="69">
        <v>1649.3007640000001</v>
      </c>
      <c r="BY37" s="257">
        <v>20.572322</v>
      </c>
      <c r="BZ37" s="257">
        <v>1669.8730860000001</v>
      </c>
      <c r="CA37" s="69">
        <v>2725.923933</v>
      </c>
      <c r="CB37" s="257">
        <v>17.789601000000001</v>
      </c>
      <c r="CC37" s="257">
        <f>Table9187[[#This Row],[الربع الأول عام 2024م
Quarter 1 2024 السوق الرئيسية
(TASI)]]+Table9187[[#This Row],[الربع الأول عام 2024م
Quarter 1 2024 السوق الموازية
(NOMU)]]</f>
        <v>2743.713534</v>
      </c>
      <c r="CD37" s="69">
        <v>1194.4439170000001</v>
      </c>
      <c r="CE37" s="257">
        <v>20.836100999999999</v>
      </c>
      <c r="CF37" s="257">
        <f>Table9187[[#This Row],[الربع الثاني عام 2024م
Quarter 2 2024 السوق الموازية
(NOMU)]]+Table9187[[#This Row],[الربع الثاني عام 2024م
Quarter 2 2024 السوق الرئيسية
(TASI)]]</f>
        <v>1215.2800180000002</v>
      </c>
      <c r="CG37" s="69">
        <v>1711.272489</v>
      </c>
      <c r="CH37" s="257">
        <v>49.093150999999999</v>
      </c>
      <c r="CI37" s="257">
        <f>Table9187[[#This Row],[الربع الثالث عام 2024م
Quarter 3 2024 السوق الرئيسية
(TASI)]]+Table9187[[#This Row],[الربع الثالث عام 2024م
Quarter 3 2024 السوق الموازية
(NOMU)]]</f>
        <v>1760.36564</v>
      </c>
    </row>
    <row r="38" spans="2:87" ht="30" customHeight="1" thickBot="1">
      <c r="B38" s="130">
        <v>27</v>
      </c>
      <c r="C38" s="66" t="s">
        <v>565</v>
      </c>
      <c r="D38" s="69" t="s">
        <v>5</v>
      </c>
      <c r="E38" s="69" t="s">
        <v>5</v>
      </c>
      <c r="F38" s="69" t="s">
        <v>5</v>
      </c>
      <c r="G38" s="69" t="s">
        <v>5</v>
      </c>
      <c r="H38" s="69" t="s">
        <v>5</v>
      </c>
      <c r="I38" s="69" t="s">
        <v>5</v>
      </c>
      <c r="J38" s="69" t="s">
        <v>5</v>
      </c>
      <c r="K38" s="69" t="s">
        <v>5</v>
      </c>
      <c r="L38" s="69" t="s">
        <v>5</v>
      </c>
      <c r="M38" s="69" t="s">
        <v>5</v>
      </c>
      <c r="N38" s="69" t="s">
        <v>5</v>
      </c>
      <c r="O38" s="69" t="s">
        <v>5</v>
      </c>
      <c r="P38" s="69" t="s">
        <v>5</v>
      </c>
      <c r="Q38" s="69" t="s">
        <v>5</v>
      </c>
      <c r="R38" s="69" t="s">
        <v>5</v>
      </c>
      <c r="S38" s="69" t="s">
        <v>5</v>
      </c>
      <c r="T38" s="69" t="s">
        <v>5</v>
      </c>
      <c r="U38" s="69" t="s">
        <v>5</v>
      </c>
      <c r="V38" s="69" t="s">
        <v>5</v>
      </c>
      <c r="W38" s="69" t="s">
        <v>5</v>
      </c>
      <c r="X38" s="69" t="s">
        <v>5</v>
      </c>
      <c r="Y38" s="69" t="s">
        <v>5</v>
      </c>
      <c r="Z38" s="69" t="s">
        <v>5</v>
      </c>
      <c r="AA38" s="69" t="s">
        <v>5</v>
      </c>
      <c r="AB38" s="69" t="s">
        <v>5</v>
      </c>
      <c r="AC38" s="69" t="s">
        <v>5</v>
      </c>
      <c r="AD38" s="69" t="s">
        <v>5</v>
      </c>
      <c r="AE38" s="69" t="s">
        <v>5</v>
      </c>
      <c r="AF38" s="69" t="s">
        <v>5</v>
      </c>
      <c r="AG38" s="69" t="s">
        <v>5</v>
      </c>
      <c r="AH38" s="69" t="s">
        <v>5</v>
      </c>
      <c r="AI38" s="69" t="s">
        <v>5</v>
      </c>
      <c r="AJ38" s="69" t="s">
        <v>5</v>
      </c>
      <c r="AK38" s="69" t="s">
        <v>5</v>
      </c>
      <c r="AL38" s="69" t="s">
        <v>5</v>
      </c>
      <c r="AM38" s="69" t="s">
        <v>5</v>
      </c>
      <c r="AN38" s="69" t="s">
        <v>5</v>
      </c>
      <c r="AO38" s="69" t="s">
        <v>5</v>
      </c>
      <c r="AP38" s="69" t="s">
        <v>5</v>
      </c>
      <c r="AQ38" s="69" t="s">
        <v>5</v>
      </c>
      <c r="AR38" s="69" t="s">
        <v>5</v>
      </c>
      <c r="AS38" s="69" t="s">
        <v>5</v>
      </c>
      <c r="AT38" s="69" t="s">
        <v>5</v>
      </c>
      <c r="AU38" s="69" t="s">
        <v>5</v>
      </c>
      <c r="AV38" s="69" t="s">
        <v>5</v>
      </c>
      <c r="AW38" s="69" t="s">
        <v>5</v>
      </c>
      <c r="AX38" s="69" t="s">
        <v>5</v>
      </c>
      <c r="AY38" s="69" t="s">
        <v>5</v>
      </c>
      <c r="AZ38" s="69" t="s">
        <v>5</v>
      </c>
      <c r="BA38" s="69" t="s">
        <v>5</v>
      </c>
      <c r="BB38" s="69" t="s">
        <v>5</v>
      </c>
      <c r="BC38" s="69" t="s">
        <v>5</v>
      </c>
      <c r="BD38" s="69" t="s">
        <v>5</v>
      </c>
      <c r="BE38" s="69" t="s">
        <v>5</v>
      </c>
      <c r="BF38" s="69" t="s">
        <v>5</v>
      </c>
      <c r="BG38" s="69" t="s">
        <v>5</v>
      </c>
      <c r="BH38" s="69" t="s">
        <v>5</v>
      </c>
      <c r="BI38" s="69" t="s">
        <v>5</v>
      </c>
      <c r="BJ38" s="69" t="s">
        <v>5</v>
      </c>
      <c r="BK38" s="69" t="s">
        <v>5</v>
      </c>
      <c r="BL38" s="69" t="s">
        <v>5</v>
      </c>
      <c r="BM38" s="69" t="s">
        <v>5</v>
      </c>
      <c r="BN38" s="69" t="s">
        <v>5</v>
      </c>
      <c r="BO38" s="69" t="s">
        <v>5</v>
      </c>
      <c r="BP38" s="69" t="s">
        <v>5</v>
      </c>
      <c r="BQ38" s="68" t="s">
        <v>5</v>
      </c>
      <c r="BR38" s="69">
        <v>8.5899999999999995E-4</v>
      </c>
      <c r="BS38" s="69">
        <v>0</v>
      </c>
      <c r="BT38" s="68">
        <f>Table9187[[#This Row],[الربع الثاني عام 2023م
Quarter 2 2023 السوق الرئيسية
(TASI)]]+Table9187[[#This Row],[الربع الثاني عام 2023م
Quarter 2 2023 السوق الموازية
(NOMU)3]]</f>
        <v>8.5899999999999995E-4</v>
      </c>
      <c r="BU38" s="68">
        <v>235.02758299999999</v>
      </c>
      <c r="BV38" s="68">
        <v>7.4350000000000006E-3</v>
      </c>
      <c r="BW38" s="68">
        <v>235.03501799999998</v>
      </c>
      <c r="BX38" s="69">
        <v>814.19345199999998</v>
      </c>
      <c r="BY38" s="257">
        <v>2.5408970000000002</v>
      </c>
      <c r="BZ38" s="257">
        <v>816.73434899999995</v>
      </c>
      <c r="CA38" s="69">
        <v>1990.1271649999999</v>
      </c>
      <c r="CB38" s="257">
        <v>9.2011210000000005</v>
      </c>
      <c r="CC38" s="257">
        <f>Table9187[[#This Row],[الربع الأول عام 2024م
Quarter 1 2024 السوق الرئيسية
(TASI)]]+Table9187[[#This Row],[الربع الأول عام 2024م
Quarter 1 2024 السوق الموازية
(NOMU)]]</f>
        <v>1999.3282859999999</v>
      </c>
      <c r="CD38" s="69">
        <v>1440.845675</v>
      </c>
      <c r="CE38" s="257">
        <v>6.3478310000000002</v>
      </c>
      <c r="CF38" s="257">
        <f>Table9187[[#This Row],[الربع الثاني عام 2024م
Quarter 2 2024 السوق الموازية
(NOMU)]]+Table9187[[#This Row],[الربع الثاني عام 2024م
Quarter 2 2024 السوق الرئيسية
(TASI)]]</f>
        <v>1447.1935060000001</v>
      </c>
      <c r="CG38" s="69">
        <v>1649.3253990000001</v>
      </c>
      <c r="CH38" s="257">
        <v>5.4854469999999997</v>
      </c>
      <c r="CI38" s="257">
        <f>Table9187[[#This Row],[الربع الثالث عام 2024م
Quarter 3 2024 السوق الرئيسية
(TASI)]]+Table9187[[#This Row],[الربع الثالث عام 2024م
Quarter 3 2024 السوق الموازية
(NOMU)]]</f>
        <v>1654.8108460000001</v>
      </c>
    </row>
    <row r="39" spans="2:87" ht="30" customHeight="1" thickBot="1">
      <c r="B39" s="130">
        <v>28</v>
      </c>
      <c r="C39" s="66" t="s">
        <v>120</v>
      </c>
      <c r="D39" s="350">
        <v>941</v>
      </c>
      <c r="E39" s="257">
        <v>7.9929753199999993</v>
      </c>
      <c r="F39" s="257">
        <v>948.99297532000003</v>
      </c>
      <c r="G39" s="321">
        <v>769</v>
      </c>
      <c r="H39" s="257">
        <v>1.27678621</v>
      </c>
      <c r="I39" s="257">
        <v>770.27678620999995</v>
      </c>
      <c r="J39" s="257">
        <v>1552</v>
      </c>
      <c r="K39" s="257">
        <v>0.27031917999999999</v>
      </c>
      <c r="L39" s="257">
        <v>1552.2703191799999</v>
      </c>
      <c r="M39" s="321">
        <v>28</v>
      </c>
      <c r="N39" s="257">
        <v>0</v>
      </c>
      <c r="O39" s="257">
        <v>28</v>
      </c>
      <c r="P39" s="257">
        <v>839.90917964000005</v>
      </c>
      <c r="Q39" s="257">
        <v>0</v>
      </c>
      <c r="R39" s="257">
        <v>839.90917964000005</v>
      </c>
      <c r="S39" s="257">
        <v>1913.1685828000002</v>
      </c>
      <c r="T39" s="257">
        <v>0.24763332000000002</v>
      </c>
      <c r="U39" s="257">
        <v>1913.4162161200002</v>
      </c>
      <c r="V39" s="257">
        <v>1943.0875219999998</v>
      </c>
      <c r="W39" s="257">
        <v>0</v>
      </c>
      <c r="X39" s="257">
        <v>1943.0875219999998</v>
      </c>
      <c r="Y39" s="257">
        <v>1845.66641772</v>
      </c>
      <c r="Z39" s="257">
        <v>1.9598494399999999</v>
      </c>
      <c r="AA39" s="257">
        <v>1847.62626716</v>
      </c>
      <c r="AB39" s="257">
        <v>2719.1534259599998</v>
      </c>
      <c r="AC39" s="257">
        <v>3.29310562</v>
      </c>
      <c r="AD39" s="257">
        <v>2722.4465315799998</v>
      </c>
      <c r="AE39" s="257">
        <v>1947.8325441000002</v>
      </c>
      <c r="AF39" s="257">
        <v>0</v>
      </c>
      <c r="AG39" s="257">
        <f>SUM(AE39:AF39)</f>
        <v>1947.8325441000002</v>
      </c>
      <c r="AH39" s="257">
        <v>2949.6118035299996</v>
      </c>
      <c r="AI39" s="257">
        <v>0</v>
      </c>
      <c r="AJ39" s="257">
        <f>SUM(AH39:AI39)</f>
        <v>2949.6118035299996</v>
      </c>
      <c r="AK39" s="257">
        <v>1935.4118468000001</v>
      </c>
      <c r="AL39" s="257">
        <v>0</v>
      </c>
      <c r="AM39" s="257">
        <f>SUM(AK39:AL39)</f>
        <v>1935.4118468000001</v>
      </c>
      <c r="AN39" s="257">
        <v>1276.19390417</v>
      </c>
      <c r="AO39" s="257">
        <v>1.0801075</v>
      </c>
      <c r="AP39" s="257">
        <f>SUM(AN39:AO39)</f>
        <v>1277.2740116699999</v>
      </c>
      <c r="AQ39" s="257">
        <v>1817.17967608</v>
      </c>
      <c r="AR39" s="257">
        <v>0</v>
      </c>
      <c r="AS39" s="257">
        <f>SUM(AQ39:AR39)</f>
        <v>1817.17967608</v>
      </c>
      <c r="AT39" s="257">
        <v>2869.0025770000002</v>
      </c>
      <c r="AU39" s="257">
        <v>0</v>
      </c>
      <c r="AV39" s="257">
        <f>SUM(AT39:AU39)</f>
        <v>2869.0025770000002</v>
      </c>
      <c r="AW39" s="257">
        <v>1647.178003</v>
      </c>
      <c r="AX39" s="257">
        <v>0.95391099999999995</v>
      </c>
      <c r="AY39" s="257">
        <f>SUM(AW39:AX39)</f>
        <v>1648.1319140000001</v>
      </c>
      <c r="AZ39" s="257">
        <v>3164.3827200000005</v>
      </c>
      <c r="BA39" s="257">
        <v>4.7793109999999999</v>
      </c>
      <c r="BB39" s="257">
        <f>SUM(AZ39:BA39)</f>
        <v>3169.1620310000003</v>
      </c>
      <c r="BC39" s="257">
        <v>2857.719822</v>
      </c>
      <c r="BD39" s="257">
        <v>105.575884</v>
      </c>
      <c r="BE39" s="257">
        <f>SUM(BC39:BD39)</f>
        <v>2963.2957059999999</v>
      </c>
      <c r="BF39" s="257">
        <v>1535.2468260000001</v>
      </c>
      <c r="BG39" s="257">
        <v>22.308720000000001</v>
      </c>
      <c r="BH39" s="257">
        <f>SUM(BF39:BG39)</f>
        <v>1557.555546</v>
      </c>
      <c r="BI39" s="257">
        <v>2135.7892980000001</v>
      </c>
      <c r="BJ39" s="257">
        <v>7.0244019999999994</v>
      </c>
      <c r="BK39" s="257">
        <f>SUM(BI39:BJ39)</f>
        <v>2142.8137000000002</v>
      </c>
      <c r="BL39" s="257">
        <v>1299.5669719999999</v>
      </c>
      <c r="BM39" s="257">
        <v>31.998213999999997</v>
      </c>
      <c r="BN39" s="257">
        <f>BL39+BM39</f>
        <v>1331.5651859999998</v>
      </c>
      <c r="BO39" s="257">
        <v>816.069121</v>
      </c>
      <c r="BP39" s="257">
        <v>38.987257</v>
      </c>
      <c r="BQ39" s="257">
        <f>Table9187[[#This Row],[الربع الأول عام 2023م
Quarter 1 2023 السوق الرئيسية
(TASI)]]+Table9187[[#This Row],[الربع الأول عام 2023م
Quarter 1 2023 السوق الموازية
(NOMU)]]</f>
        <v>855.056378</v>
      </c>
      <c r="BR39" s="257">
        <v>1521.4312170000001</v>
      </c>
      <c r="BS39" s="257">
        <v>17.528908999999999</v>
      </c>
      <c r="BT39" s="257">
        <f>Table9187[[#This Row],[الربع الثاني عام 2023م
Quarter 2 2023 السوق الرئيسية
(TASI)]]+Table9187[[#This Row],[الربع الثاني عام 2023م
Quarter 2 2023 السوق الموازية
(NOMU)3]]</f>
        <v>1538.9601259999999</v>
      </c>
      <c r="BU39" s="257">
        <v>1836.2591749999999</v>
      </c>
      <c r="BV39" s="257">
        <v>12.481853000000001</v>
      </c>
      <c r="BW39" s="257">
        <v>1848.7410279999999</v>
      </c>
      <c r="BX39" s="69">
        <v>1237.6795630000001</v>
      </c>
      <c r="BY39" s="257">
        <v>3.5180890000000002</v>
      </c>
      <c r="BZ39" s="257">
        <v>1241.1976520000001</v>
      </c>
      <c r="CA39" s="69">
        <v>2209.0600180000001</v>
      </c>
      <c r="CB39" s="257">
        <v>79.911992999999995</v>
      </c>
      <c r="CC39" s="257">
        <f>Table9187[[#This Row],[الربع الأول عام 2024م
Quarter 1 2024 السوق الرئيسية
(TASI)]]+Table9187[[#This Row],[الربع الأول عام 2024م
Quarter 1 2024 السوق الموازية
(NOMU)]]</f>
        <v>2288.9720110000003</v>
      </c>
      <c r="CD39" s="69">
        <v>1925.161402</v>
      </c>
      <c r="CE39" s="257">
        <v>16.601645999999999</v>
      </c>
      <c r="CF39" s="257">
        <f>Table9187[[#This Row],[الربع الثاني عام 2024م
Quarter 2 2024 السوق الموازية
(NOMU)]]+Table9187[[#This Row],[الربع الثاني عام 2024م
Quarter 2 2024 السوق الرئيسية
(TASI)]]</f>
        <v>1941.763048</v>
      </c>
      <c r="CG39" s="69">
        <v>1609.0843159999999</v>
      </c>
      <c r="CH39" s="257">
        <v>33.035436000000004</v>
      </c>
      <c r="CI39" s="257">
        <f>Table9187[[#This Row],[الربع الثالث عام 2024م
Quarter 3 2024 السوق الرئيسية
(TASI)]]+Table9187[[#This Row],[الربع الثالث عام 2024م
Quarter 3 2024 السوق الموازية
(NOMU)]]</f>
        <v>1642.1197520000001</v>
      </c>
    </row>
    <row r="40" spans="2:87" ht="30" customHeight="1" thickBot="1">
      <c r="B40" s="130">
        <v>29</v>
      </c>
      <c r="C40" s="66" t="s">
        <v>159</v>
      </c>
      <c r="D40" s="67">
        <v>4101</v>
      </c>
      <c r="E40" s="68">
        <v>0.90832745999999998</v>
      </c>
      <c r="F40" s="68">
        <v>4101.9083274599998</v>
      </c>
      <c r="G40" s="68">
        <v>3857</v>
      </c>
      <c r="H40" s="68">
        <v>0.69483665999999999</v>
      </c>
      <c r="I40" s="68">
        <v>3857.69483666</v>
      </c>
      <c r="J40" s="68">
        <v>4079</v>
      </c>
      <c r="K40" s="68">
        <v>0.52321510000000004</v>
      </c>
      <c r="L40" s="68">
        <v>4079.5232151</v>
      </c>
      <c r="M40" s="68">
        <v>3800</v>
      </c>
      <c r="N40" s="68">
        <v>0.65475673999999995</v>
      </c>
      <c r="O40" s="68">
        <v>3800.6547567399998</v>
      </c>
      <c r="P40" s="69">
        <v>2948.3928417799998</v>
      </c>
      <c r="Q40" s="69">
        <v>0.28166155000000004</v>
      </c>
      <c r="R40" s="68">
        <v>2948.6745033299999</v>
      </c>
      <c r="S40" s="69">
        <v>1978.5264655999999</v>
      </c>
      <c r="T40" s="69">
        <v>1.7943571999999999</v>
      </c>
      <c r="U40" s="68">
        <v>1980.3208227999999</v>
      </c>
      <c r="V40" s="69">
        <v>1171.6104371000001</v>
      </c>
      <c r="W40" s="69">
        <v>0.63973124000000003</v>
      </c>
      <c r="X40" s="68">
        <v>1172.2501683400001</v>
      </c>
      <c r="Y40" s="69">
        <v>1421.3424190199999</v>
      </c>
      <c r="Z40" s="69">
        <v>8.3324733599999998</v>
      </c>
      <c r="AA40" s="68">
        <v>1429.6748923799998</v>
      </c>
      <c r="AB40" s="69">
        <v>1514.0484565300001</v>
      </c>
      <c r="AC40" s="69">
        <v>9.9416621200000002</v>
      </c>
      <c r="AD40" s="68">
        <v>1523.9901186500001</v>
      </c>
      <c r="AE40" s="69">
        <v>1439.30952751</v>
      </c>
      <c r="AF40" s="69">
        <v>3.6101679999999998</v>
      </c>
      <c r="AG40" s="68">
        <f>SUM(AE40:AF40)</f>
        <v>1442.9196955099999</v>
      </c>
      <c r="AH40" s="69">
        <v>1159.7843102799998</v>
      </c>
      <c r="AI40" s="69">
        <v>143.72538890000001</v>
      </c>
      <c r="AJ40" s="68">
        <f>SUM(AH40:AI40)</f>
        <v>1303.5096991799999</v>
      </c>
      <c r="AK40" s="69">
        <v>1724.34637969</v>
      </c>
      <c r="AL40" s="69">
        <v>13.2360503</v>
      </c>
      <c r="AM40" s="68">
        <f>SUM(AK40:AL40)</f>
        <v>1737.58242999</v>
      </c>
      <c r="AN40" s="69">
        <v>2360.02237913</v>
      </c>
      <c r="AO40" s="69">
        <v>0</v>
      </c>
      <c r="AP40" s="68">
        <f>SUM(AN40:AO40)</f>
        <v>2360.02237913</v>
      </c>
      <c r="AQ40" s="69">
        <v>2221.7373960599998</v>
      </c>
      <c r="AR40" s="69">
        <v>0</v>
      </c>
      <c r="AS40" s="68">
        <f>SUM(AQ40:AR40)</f>
        <v>2221.7373960599998</v>
      </c>
      <c r="AT40" s="69">
        <v>1916.9729480000001</v>
      </c>
      <c r="AU40" s="69">
        <v>0</v>
      </c>
      <c r="AV40" s="68">
        <f>SUM(AT40:AU40)</f>
        <v>1916.9729480000001</v>
      </c>
      <c r="AW40" s="69">
        <v>2391.0904330000003</v>
      </c>
      <c r="AX40" s="69">
        <v>1.5367660000000001</v>
      </c>
      <c r="AY40" s="68">
        <f>SUM(AW40:AX40)</f>
        <v>2392.6271990000005</v>
      </c>
      <c r="AZ40" s="69">
        <v>2272.2629830000001</v>
      </c>
      <c r="BA40" s="69">
        <v>1.2999999999999999E-4</v>
      </c>
      <c r="BB40" s="68">
        <f>SUM(AZ40:BA40)</f>
        <v>2272.263113</v>
      </c>
      <c r="BC40" s="69">
        <v>2478.9961720000001</v>
      </c>
      <c r="BD40" s="69">
        <v>2.196323</v>
      </c>
      <c r="BE40" s="69">
        <f>SUM(BC40:BD40)</f>
        <v>2481.1924950000002</v>
      </c>
      <c r="BF40" s="69">
        <v>1518.8057370000001</v>
      </c>
      <c r="BG40" s="69">
        <v>3.9393409999999998</v>
      </c>
      <c r="BH40" s="69">
        <f>SUM(BF40:BG40)</f>
        <v>1522.7450780000001</v>
      </c>
      <c r="BI40" s="69">
        <v>773.16694099999995</v>
      </c>
      <c r="BJ40" s="69">
        <v>0.96926999999999996</v>
      </c>
      <c r="BK40" s="69">
        <f>SUM(BI40:BJ40)</f>
        <v>774.136211</v>
      </c>
      <c r="BL40" s="68">
        <v>484.99819500000001</v>
      </c>
      <c r="BM40" s="68">
        <v>0.13558700000000001</v>
      </c>
      <c r="BN40" s="68">
        <f>BL40+BM40</f>
        <v>485.133782</v>
      </c>
      <c r="BO40" s="68">
        <v>798.51905799999997</v>
      </c>
      <c r="BP40" s="68">
        <v>2.1819999999999999E-2</v>
      </c>
      <c r="BQ40" s="68">
        <f>Table9187[[#This Row],[الربع الأول عام 2023م
Quarter 1 2023 السوق الرئيسية
(TASI)]]+Table9187[[#This Row],[الربع الأول عام 2023م
Quarter 1 2023 السوق الموازية
(NOMU)]]</f>
        <v>798.54087800000002</v>
      </c>
      <c r="BR40" s="68">
        <v>941.74091600000008</v>
      </c>
      <c r="BS40" s="68">
        <v>0.74757499999999999</v>
      </c>
      <c r="BT40" s="68">
        <f>Table9187[[#This Row],[الربع الثاني عام 2023م
Quarter 2 2023 السوق الرئيسية
(TASI)]]+Table9187[[#This Row],[الربع الثاني عام 2023م
Quarter 2 2023 السوق الموازية
(NOMU)3]]</f>
        <v>942.48849100000007</v>
      </c>
      <c r="BU40" s="68">
        <v>1119.6975110000001</v>
      </c>
      <c r="BV40" s="257">
        <v>3.1864309999999998</v>
      </c>
      <c r="BW40" s="257">
        <v>1122.8839420000002</v>
      </c>
      <c r="BX40" s="69">
        <v>1131.027957</v>
      </c>
      <c r="BY40" s="257">
        <v>0.58537499999999998</v>
      </c>
      <c r="BZ40" s="257">
        <v>1131.6133320000001</v>
      </c>
      <c r="CA40" s="257">
        <v>1793.8397850000001</v>
      </c>
      <c r="CB40" s="257">
        <v>8.6149050000000003</v>
      </c>
      <c r="CC40" s="257">
        <f>Table9187[[#This Row],[الربع الأول عام 2024م
Quarter 1 2024 السوق الرئيسية
(TASI)]]+Table9187[[#This Row],[الربع الأول عام 2024م
Quarter 1 2024 السوق الموازية
(NOMU)]]</f>
        <v>1802.45469</v>
      </c>
      <c r="CD40" s="257">
        <v>1171.4902199999999</v>
      </c>
      <c r="CE40" s="257">
        <v>10.921503</v>
      </c>
      <c r="CF40" s="257">
        <f>Table9187[[#This Row],[الربع الثاني عام 2024م
Quarter 2 2024 السوق الموازية
(NOMU)]]+Table9187[[#This Row],[الربع الثاني عام 2024م
Quarter 2 2024 السوق الرئيسية
(TASI)]]</f>
        <v>1182.4117229999999</v>
      </c>
      <c r="CG40" s="69">
        <v>1325.3548989999999</v>
      </c>
      <c r="CH40" s="257">
        <v>10.046246</v>
      </c>
      <c r="CI40" s="257">
        <f>Table9187[[#This Row],[الربع الثالث عام 2024م
Quarter 3 2024 السوق الرئيسية
(TASI)]]+Table9187[[#This Row],[الربع الثالث عام 2024م
Quarter 3 2024 السوق الموازية
(NOMU)]]</f>
        <v>1335.401145</v>
      </c>
    </row>
    <row r="41" spans="2:87" ht="30" customHeight="1" thickBot="1">
      <c r="B41" s="130">
        <v>30</v>
      </c>
      <c r="C41" s="66" t="s">
        <v>116</v>
      </c>
      <c r="D41" s="52">
        <v>423</v>
      </c>
      <c r="E41" s="68">
        <v>9.3564359499999998</v>
      </c>
      <c r="F41" s="68">
        <v>432.35643594999999</v>
      </c>
      <c r="G41" s="67">
        <v>2237</v>
      </c>
      <c r="H41" s="68">
        <v>8.3421026199999986</v>
      </c>
      <c r="I41" s="68">
        <v>2245.3421026199999</v>
      </c>
      <c r="J41" s="52">
        <v>264</v>
      </c>
      <c r="K41" s="68">
        <v>14.50637489</v>
      </c>
      <c r="L41" s="68">
        <v>278.50637489000002</v>
      </c>
      <c r="M41" s="52">
        <v>209</v>
      </c>
      <c r="N41" s="68">
        <v>6.5446411900000001</v>
      </c>
      <c r="O41" s="68">
        <v>215.54464118999999</v>
      </c>
      <c r="P41" s="67">
        <v>276.22032287000002</v>
      </c>
      <c r="Q41" s="69">
        <v>10.63548851</v>
      </c>
      <c r="R41" s="68">
        <v>286.85581138000003</v>
      </c>
      <c r="S41" s="67">
        <v>720.62217129999999</v>
      </c>
      <c r="T41" s="69">
        <v>7.7121284799999996</v>
      </c>
      <c r="U41" s="68">
        <v>728.33429978000004</v>
      </c>
      <c r="V41" s="67">
        <v>1205.1796234000001</v>
      </c>
      <c r="W41" s="69">
        <v>21.839626589999998</v>
      </c>
      <c r="X41" s="68">
        <v>1227.0192499900002</v>
      </c>
      <c r="Y41" s="67">
        <v>460.37081703000001</v>
      </c>
      <c r="Z41" s="69">
        <v>10.48225873</v>
      </c>
      <c r="AA41" s="68">
        <v>470.85307576000002</v>
      </c>
      <c r="AB41" s="69">
        <v>416.01025629000003</v>
      </c>
      <c r="AC41" s="69">
        <v>165.06280444999999</v>
      </c>
      <c r="AD41" s="68">
        <v>581.07306074000007</v>
      </c>
      <c r="AE41" s="69">
        <v>1428.95503358</v>
      </c>
      <c r="AF41" s="69">
        <v>71.886055470000002</v>
      </c>
      <c r="AG41" s="68">
        <f>SUM(AE41:AF41)</f>
        <v>1500.8410890499999</v>
      </c>
      <c r="AH41" s="69">
        <v>1625.5057200900001</v>
      </c>
      <c r="AI41" s="69">
        <v>212.14853145000001</v>
      </c>
      <c r="AJ41" s="68">
        <f>SUM(AH41:AI41)</f>
        <v>1837.6542515400001</v>
      </c>
      <c r="AK41" s="69">
        <v>1835.8812459599999</v>
      </c>
      <c r="AL41" s="69">
        <v>73.361099449999998</v>
      </c>
      <c r="AM41" s="68">
        <f>SUM(AK41:AL41)</f>
        <v>1909.2423454099999</v>
      </c>
      <c r="AN41" s="69">
        <v>3471.5690819300003</v>
      </c>
      <c r="AO41" s="69">
        <v>174.79275235</v>
      </c>
      <c r="AP41" s="68">
        <f>SUM(AN41:AO41)</f>
        <v>3646.36183428</v>
      </c>
      <c r="AQ41" s="69">
        <v>2695.1007521900001</v>
      </c>
      <c r="AR41" s="69">
        <v>49.238586150000003</v>
      </c>
      <c r="AS41" s="68">
        <f>SUM(AQ41:AR41)</f>
        <v>2744.3393383400003</v>
      </c>
      <c r="AT41" s="69">
        <v>2576.1108759999997</v>
      </c>
      <c r="AU41" s="69">
        <v>30.669619000000001</v>
      </c>
      <c r="AV41" s="68">
        <f>SUM(AT41:AU41)</f>
        <v>2606.7804949999995</v>
      </c>
      <c r="AW41" s="69">
        <v>1692.144828</v>
      </c>
      <c r="AX41" s="69">
        <v>138.42620400000001</v>
      </c>
      <c r="AY41" s="68">
        <f>SUM(AW41:AX41)</f>
        <v>1830.5710320000001</v>
      </c>
      <c r="AZ41" s="69">
        <v>1982.4001659999999</v>
      </c>
      <c r="BA41" s="69">
        <v>74.426295999999994</v>
      </c>
      <c r="BB41" s="68">
        <f>SUM(AZ41:BA41)</f>
        <v>2056.826462</v>
      </c>
      <c r="BC41" s="69">
        <v>1479.7847529999999</v>
      </c>
      <c r="BD41" s="69">
        <v>120.87634200000001</v>
      </c>
      <c r="BE41" s="69">
        <f>SUM(BC41:BD41)</f>
        <v>1600.6610949999999</v>
      </c>
      <c r="BF41" s="69">
        <v>1511.4102889999999</v>
      </c>
      <c r="BG41" s="69">
        <v>21.27515</v>
      </c>
      <c r="BH41" s="69">
        <f>SUM(BF41:BG41)</f>
        <v>1532.6854389999999</v>
      </c>
      <c r="BI41" s="69">
        <v>887.7959679999999</v>
      </c>
      <c r="BJ41" s="69">
        <v>10.568849999999999</v>
      </c>
      <c r="BK41" s="69">
        <f>SUM(BI41:BJ41)</f>
        <v>898.3648179999999</v>
      </c>
      <c r="BL41" s="69">
        <v>940.04552200000012</v>
      </c>
      <c r="BM41" s="69">
        <v>16.896015999999999</v>
      </c>
      <c r="BN41" s="69">
        <f>BL41+BM41</f>
        <v>956.94153800000015</v>
      </c>
      <c r="BO41" s="69">
        <v>775.77182400000004</v>
      </c>
      <c r="BP41" s="69">
        <v>11.836454</v>
      </c>
      <c r="BQ41" s="68">
        <f>Table9187[[#This Row],[الربع الأول عام 2023م
Quarter 1 2023 السوق الرئيسية
(TASI)]]+Table9187[[#This Row],[الربع الأول عام 2023م
Quarter 1 2023 السوق الموازية
(NOMU)]]</f>
        <v>787.60827800000004</v>
      </c>
      <c r="BR41" s="69">
        <v>1199.068407</v>
      </c>
      <c r="BS41" s="69">
        <v>15.506066000000001</v>
      </c>
      <c r="BT41" s="68">
        <f>Table9187[[#This Row],[الربع الثاني عام 2023م
Quarter 2 2023 السوق الرئيسية
(TASI)]]+Table9187[[#This Row],[الربع الثاني عام 2023م
Quarter 2 2023 السوق الموازية
(NOMU)3]]</f>
        <v>1214.5744729999999</v>
      </c>
      <c r="BU41" s="69">
        <v>1156.14867</v>
      </c>
      <c r="BV41" s="257">
        <v>31.097028999999999</v>
      </c>
      <c r="BW41" s="257">
        <v>1187.2456990000001</v>
      </c>
      <c r="BX41" s="69">
        <v>959.93543499999987</v>
      </c>
      <c r="BY41" s="257">
        <v>20.712645000000002</v>
      </c>
      <c r="BZ41" s="257">
        <v>980.64807999999982</v>
      </c>
      <c r="CA41" s="257">
        <v>1419.2074459999999</v>
      </c>
      <c r="CB41" s="257">
        <v>5.873475</v>
      </c>
      <c r="CC41" s="257">
        <f>Table9187[[#This Row],[الربع الأول عام 2024م
Quarter 1 2024 السوق الرئيسية
(TASI)]]+Table9187[[#This Row],[الربع الأول عام 2024م
Quarter 1 2024 السوق الموازية
(NOMU)]]</f>
        <v>1425.080921</v>
      </c>
      <c r="CD41" s="257">
        <v>1033.966486</v>
      </c>
      <c r="CE41" s="257">
        <v>19.006090999999998</v>
      </c>
      <c r="CF41" s="257">
        <f>Table9187[[#This Row],[الربع الثاني عام 2024م
Quarter 2 2024 السوق الموازية
(NOMU)]]+Table9187[[#This Row],[الربع الثاني عام 2024م
Quarter 2 2024 السوق الرئيسية
(TASI)]]</f>
        <v>1052.972577</v>
      </c>
      <c r="CG41" s="69">
        <v>953.07132999999999</v>
      </c>
      <c r="CH41" s="257">
        <v>46.825879</v>
      </c>
      <c r="CI41" s="257">
        <f>Table9187[[#This Row],[الربع الثالث عام 2024م
Quarter 3 2024 السوق الرئيسية
(TASI)]]+Table9187[[#This Row],[الربع الثالث عام 2024م
Quarter 3 2024 السوق الموازية
(NOMU)]]</f>
        <v>999.89720899999998</v>
      </c>
    </row>
    <row r="42" spans="2:87" ht="30" customHeight="1" thickBot="1">
      <c r="B42" s="130">
        <v>31</v>
      </c>
      <c r="C42" s="66" t="s">
        <v>147</v>
      </c>
      <c r="D42" s="67">
        <v>1412</v>
      </c>
      <c r="E42" s="68">
        <v>1.2001614</v>
      </c>
      <c r="F42" s="68">
        <v>1413.2001614000001</v>
      </c>
      <c r="G42" s="68">
        <v>1210</v>
      </c>
      <c r="H42" s="68">
        <v>0.73275169999999989</v>
      </c>
      <c r="I42" s="68">
        <v>1210.7327517000001</v>
      </c>
      <c r="J42" s="68">
        <v>1064</v>
      </c>
      <c r="K42" s="68">
        <v>0</v>
      </c>
      <c r="L42" s="68">
        <v>1064</v>
      </c>
      <c r="M42" s="68">
        <v>1278</v>
      </c>
      <c r="N42" s="68">
        <v>0</v>
      </c>
      <c r="O42" s="68">
        <v>1278</v>
      </c>
      <c r="P42" s="69">
        <v>2959.0572292899997</v>
      </c>
      <c r="Q42" s="69">
        <v>0</v>
      </c>
      <c r="R42" s="68">
        <v>2959.0572292899997</v>
      </c>
      <c r="S42" s="69">
        <v>954.28852890000007</v>
      </c>
      <c r="T42" s="69">
        <v>0</v>
      </c>
      <c r="U42" s="68">
        <v>954.28852890000007</v>
      </c>
      <c r="V42" s="69">
        <v>2311.9579251999999</v>
      </c>
      <c r="W42" s="69">
        <v>0</v>
      </c>
      <c r="X42" s="68">
        <v>2311.9579251999999</v>
      </c>
      <c r="Y42" s="69">
        <v>2867.00505084</v>
      </c>
      <c r="Z42" s="69">
        <v>0</v>
      </c>
      <c r="AA42" s="68">
        <v>2867.00505084</v>
      </c>
      <c r="AB42" s="69">
        <v>3385.0736472999997</v>
      </c>
      <c r="AC42" s="69">
        <v>0</v>
      </c>
      <c r="AD42" s="68">
        <v>3385.0736472999997</v>
      </c>
      <c r="AE42" s="69">
        <v>280.63559411999995</v>
      </c>
      <c r="AF42" s="69">
        <v>0</v>
      </c>
      <c r="AG42" s="68">
        <f>SUM(AE42:AF42)</f>
        <v>280.63559411999995</v>
      </c>
      <c r="AH42" s="69">
        <v>71.916560540000006</v>
      </c>
      <c r="AI42" s="69">
        <v>0</v>
      </c>
      <c r="AJ42" s="68">
        <f>SUM(AH42:AI42)</f>
        <v>71.916560540000006</v>
      </c>
      <c r="AK42" s="69">
        <v>65.568570550000004</v>
      </c>
      <c r="AL42" s="69">
        <v>0</v>
      </c>
      <c r="AM42" s="68">
        <f>SUM(AK42:AL42)</f>
        <v>65.568570550000004</v>
      </c>
      <c r="AN42" s="69">
        <v>295.95729011000003</v>
      </c>
      <c r="AO42" s="69">
        <v>0</v>
      </c>
      <c r="AP42" s="68">
        <f>SUM(AN42:AO42)</f>
        <v>295.95729011000003</v>
      </c>
      <c r="AQ42" s="69">
        <v>344.09078840999996</v>
      </c>
      <c r="AR42" s="69">
        <v>0</v>
      </c>
      <c r="AS42" s="68">
        <f>SUM(AQ42:AR42)</f>
        <v>344.09078840999996</v>
      </c>
      <c r="AT42" s="69">
        <v>243.84726499999999</v>
      </c>
      <c r="AU42" s="69">
        <v>0</v>
      </c>
      <c r="AV42" s="68">
        <f>SUM(AT42:AU42)</f>
        <v>243.84726499999999</v>
      </c>
      <c r="AW42" s="69">
        <v>90.492490000000004</v>
      </c>
      <c r="AX42" s="69">
        <v>0</v>
      </c>
      <c r="AY42" s="68">
        <f>SUM(AW42:AX42)</f>
        <v>90.492490000000004</v>
      </c>
      <c r="AZ42" s="69">
        <v>325.25021800000002</v>
      </c>
      <c r="BA42" s="69">
        <v>0</v>
      </c>
      <c r="BB42" s="68">
        <f>SUM(AZ42:BA42)</f>
        <v>325.25021800000002</v>
      </c>
      <c r="BC42" s="69">
        <v>598.36471200000005</v>
      </c>
      <c r="BD42" s="69">
        <v>0</v>
      </c>
      <c r="BE42" s="69">
        <f>SUM(BC42:BD42)</f>
        <v>598.36471200000005</v>
      </c>
      <c r="BF42" s="69">
        <v>269.53695000000005</v>
      </c>
      <c r="BG42" s="69">
        <v>0</v>
      </c>
      <c r="BH42" s="69">
        <f>SUM(BF42:BG42)</f>
        <v>269.53695000000005</v>
      </c>
      <c r="BI42" s="69">
        <v>244.83328799999998</v>
      </c>
      <c r="BJ42" s="69">
        <v>0</v>
      </c>
      <c r="BK42" s="69">
        <f>SUM(BI42:BJ42)</f>
        <v>244.83328799999998</v>
      </c>
      <c r="BL42" s="69">
        <v>141.00480999999999</v>
      </c>
      <c r="BM42" s="69">
        <v>0</v>
      </c>
      <c r="BN42" s="69">
        <f>BL42+BM42</f>
        <v>141.00480999999999</v>
      </c>
      <c r="BO42" s="69">
        <v>106.75631100000001</v>
      </c>
      <c r="BP42" s="69">
        <v>0</v>
      </c>
      <c r="BQ42" s="68">
        <f>Table9187[[#This Row],[الربع الأول عام 2023م
Quarter 1 2023 السوق الرئيسية
(TASI)]]+Table9187[[#This Row],[الربع الأول عام 2023م
Quarter 1 2023 السوق الموازية
(NOMU)]]</f>
        <v>106.75631100000001</v>
      </c>
      <c r="BR42" s="69">
        <v>121.581408</v>
      </c>
      <c r="BS42" s="69">
        <v>0</v>
      </c>
      <c r="BT42" s="68">
        <f>Table9187[[#This Row],[الربع الثاني عام 2023م
Quarter 2 2023 السوق الرئيسية
(TASI)]]+Table9187[[#This Row],[الربع الثاني عام 2023م
Quarter 2 2023 السوق الموازية
(NOMU)3]]</f>
        <v>121.581408</v>
      </c>
      <c r="BU42" s="69">
        <v>11.109013000000001</v>
      </c>
      <c r="BV42" s="257">
        <v>0</v>
      </c>
      <c r="BW42" s="257">
        <v>11.109013000000001</v>
      </c>
      <c r="BX42" s="69">
        <v>32.029303999999996</v>
      </c>
      <c r="BY42" s="257">
        <v>0</v>
      </c>
      <c r="BZ42" s="257">
        <v>32.029303999999996</v>
      </c>
      <c r="CA42" s="69">
        <v>39.149680000000004</v>
      </c>
      <c r="CB42" s="257">
        <v>0</v>
      </c>
      <c r="CC42" s="257">
        <f>Table9187[[#This Row],[الربع الأول عام 2024م
Quarter 1 2024 السوق الرئيسية
(TASI)]]+Table9187[[#This Row],[الربع الأول عام 2024م
Quarter 1 2024 السوق الموازية
(NOMU)]]</f>
        <v>39.149680000000004</v>
      </c>
      <c r="CD42" s="69">
        <v>28.137064000000002</v>
      </c>
      <c r="CE42" s="257">
        <v>0</v>
      </c>
      <c r="CF42" s="257">
        <f>Table9187[[#This Row],[الربع الثاني عام 2024م
Quarter 2 2024 السوق الموازية
(NOMU)]]+Table9187[[#This Row],[الربع الثاني عام 2024م
Quarter 2 2024 السوق الرئيسية
(TASI)]]</f>
        <v>28.137064000000002</v>
      </c>
      <c r="CG42" s="257">
        <v>72.129019</v>
      </c>
      <c r="CH42" s="257">
        <v>0</v>
      </c>
      <c r="CI42" s="257">
        <f>Table9187[[#This Row],[الربع الثالث عام 2024م
Quarter 3 2024 السوق الرئيسية
(TASI)]]+Table9187[[#This Row],[الربع الثالث عام 2024م
Quarter 3 2024 السوق الموازية
(NOMU)]]</f>
        <v>72.129019</v>
      </c>
    </row>
    <row r="43" spans="2:87" ht="30" customHeight="1" thickBot="1">
      <c r="B43" s="130">
        <v>32</v>
      </c>
      <c r="C43" s="66" t="s">
        <v>114</v>
      </c>
      <c r="D43" s="67">
        <v>1980</v>
      </c>
      <c r="E43" s="68">
        <v>1.3645968599999998</v>
      </c>
      <c r="F43" s="68">
        <v>1981.3645968599999</v>
      </c>
      <c r="G43" s="68">
        <v>2151</v>
      </c>
      <c r="H43" s="68">
        <v>0.32931872000000001</v>
      </c>
      <c r="I43" s="68">
        <v>2151.3293187200002</v>
      </c>
      <c r="J43" s="68">
        <v>2565</v>
      </c>
      <c r="K43" s="68">
        <v>0.17379269</v>
      </c>
      <c r="L43" s="68">
        <v>2565.17379269</v>
      </c>
      <c r="M43" s="47">
        <v>857</v>
      </c>
      <c r="N43" s="68">
        <v>7.7715000000000006E-2</v>
      </c>
      <c r="O43" s="68">
        <v>857.07771500000001</v>
      </c>
      <c r="P43" s="69">
        <v>1004.3848557199999</v>
      </c>
      <c r="Q43" s="69">
        <v>0.26337823999999999</v>
      </c>
      <c r="R43" s="68">
        <v>1004.6482339599999</v>
      </c>
      <c r="S43" s="69">
        <v>952.69815340000002</v>
      </c>
      <c r="T43" s="69">
        <v>1.09226712</v>
      </c>
      <c r="U43" s="68">
        <v>953.79042052</v>
      </c>
      <c r="V43" s="69">
        <v>1880.0655283900001</v>
      </c>
      <c r="W43" s="69">
        <v>0.1662274</v>
      </c>
      <c r="X43" s="68">
        <v>1880.2317557900001</v>
      </c>
      <c r="Y43" s="69">
        <v>984.75483482000004</v>
      </c>
      <c r="Z43" s="69">
        <v>0.21106169999999999</v>
      </c>
      <c r="AA43" s="68">
        <v>984.96589652</v>
      </c>
      <c r="AB43" s="69">
        <v>2384.0882693099998</v>
      </c>
      <c r="AC43" s="69">
        <v>8.5512851800000007</v>
      </c>
      <c r="AD43" s="68">
        <v>2392.6395544899997</v>
      </c>
      <c r="AE43" s="69">
        <v>433.52362259999995</v>
      </c>
      <c r="AF43" s="69">
        <v>1.1273546999999999</v>
      </c>
      <c r="AG43" s="68">
        <f>SUM(AE43:AF43)</f>
        <v>434.65097729999997</v>
      </c>
      <c r="AH43" s="69">
        <v>472.64799799000002</v>
      </c>
      <c r="AI43" s="69">
        <v>0.94558624999999996</v>
      </c>
      <c r="AJ43" s="68">
        <f>SUM(AH43:AI43)</f>
        <v>473.59358424000004</v>
      </c>
      <c r="AK43" s="69">
        <v>1077.3703602599999</v>
      </c>
      <c r="AL43" s="69">
        <v>2.8372404500000004</v>
      </c>
      <c r="AM43" s="68">
        <f>SUM(AK43:AL43)</f>
        <v>1080.20760071</v>
      </c>
      <c r="AN43" s="69">
        <v>1382.04405729</v>
      </c>
      <c r="AO43" s="69">
        <v>3.7442058499999997</v>
      </c>
      <c r="AP43" s="68">
        <f>SUM(AN43:AO43)</f>
        <v>1385.78826314</v>
      </c>
      <c r="AQ43" s="69">
        <v>1546.66438088</v>
      </c>
      <c r="AR43" s="69">
        <v>11.23450645</v>
      </c>
      <c r="AS43" s="68">
        <f>SUM(AQ43:AR43)</f>
        <v>1557.89888733</v>
      </c>
      <c r="AT43" s="69">
        <v>1088.963602</v>
      </c>
      <c r="AU43" s="69">
        <v>0</v>
      </c>
      <c r="AV43" s="68">
        <f>SUM(AT43:AU43)</f>
        <v>1088.963602</v>
      </c>
      <c r="AW43" s="69">
        <v>366.59893799999998</v>
      </c>
      <c r="AX43" s="69">
        <v>9.2246209999999991</v>
      </c>
      <c r="AY43" s="68">
        <f>SUM(AW43:AX43)</f>
        <v>375.82355899999999</v>
      </c>
      <c r="AZ43" s="69">
        <v>262.78724299999999</v>
      </c>
      <c r="BA43" s="69">
        <v>5.3788040000000006</v>
      </c>
      <c r="BB43" s="68">
        <f>SUM(AZ43:BA43)</f>
        <v>268.16604699999999</v>
      </c>
      <c r="BC43" s="69">
        <v>382.79109900000003</v>
      </c>
      <c r="BD43" s="69">
        <v>24.927513999999999</v>
      </c>
      <c r="BE43" s="69">
        <f>SUM(BC43:BD43)</f>
        <v>407.718613</v>
      </c>
      <c r="BF43" s="69">
        <v>301.491983</v>
      </c>
      <c r="BG43" s="69">
        <v>4.9763849999999996</v>
      </c>
      <c r="BH43" s="69">
        <f>SUM(BF43:BG43)</f>
        <v>306.468368</v>
      </c>
      <c r="BI43" s="69">
        <v>133.29403600000001</v>
      </c>
      <c r="BJ43" s="69">
        <v>9.8713660000000001</v>
      </c>
      <c r="BK43" s="69">
        <f>SUM(BI43:BJ43)</f>
        <v>143.165402</v>
      </c>
      <c r="BL43" s="69">
        <v>131.82381000000001</v>
      </c>
      <c r="BM43" s="69">
        <v>2.6375820000000001</v>
      </c>
      <c r="BN43" s="69">
        <f>BL43+BM43</f>
        <v>134.46139200000002</v>
      </c>
      <c r="BO43" s="69">
        <v>183.26246099999997</v>
      </c>
      <c r="BP43" s="69">
        <v>9.3404070000000008</v>
      </c>
      <c r="BQ43" s="68">
        <f>Table9187[[#This Row],[الربع الأول عام 2023م
Quarter 1 2023 السوق الرئيسية
(TASI)]]+Table9187[[#This Row],[الربع الأول عام 2023م
Quarter 1 2023 السوق الموازية
(NOMU)]]</f>
        <v>192.60286799999997</v>
      </c>
      <c r="BR43" s="69">
        <v>137.05756700000001</v>
      </c>
      <c r="BS43" s="69">
        <v>13.703408</v>
      </c>
      <c r="BT43" s="68">
        <f>Table9187[[#This Row],[الربع الثاني عام 2023م
Quarter 2 2023 السوق الرئيسية
(TASI)]]+Table9187[[#This Row],[الربع الثاني عام 2023م
Quarter 2 2023 السوق الموازية
(NOMU)3]]</f>
        <v>150.760975</v>
      </c>
      <c r="BU43" s="69">
        <v>125.438794</v>
      </c>
      <c r="BV43" s="257">
        <v>19.789168</v>
      </c>
      <c r="BW43" s="257">
        <v>145.22796199999999</v>
      </c>
      <c r="BX43" s="69">
        <v>97.598098999999991</v>
      </c>
      <c r="BY43" s="257">
        <v>22.723269000000002</v>
      </c>
      <c r="BZ43" s="257">
        <v>120.32136799999999</v>
      </c>
      <c r="CA43" s="69">
        <v>89.315135999999995</v>
      </c>
      <c r="CB43" s="257">
        <v>26.973777000000002</v>
      </c>
      <c r="CC43" s="257">
        <f>Table9187[[#This Row],[الربع الأول عام 2024م
Quarter 1 2024 السوق الرئيسية
(TASI)]]+Table9187[[#This Row],[الربع الأول عام 2024م
Quarter 1 2024 السوق الموازية
(NOMU)]]</f>
        <v>116.28891299999999</v>
      </c>
      <c r="CD43" s="69">
        <v>48.201246999999995</v>
      </c>
      <c r="CE43" s="257">
        <v>14.621700000000001</v>
      </c>
      <c r="CF43" s="257">
        <f>Table9187[[#This Row],[الربع الثاني عام 2024م
Quarter 2 2024 السوق الموازية
(NOMU)]]+Table9187[[#This Row],[الربع الثاني عام 2024م
Quarter 2 2024 السوق الرئيسية
(TASI)]]</f>
        <v>62.822946999999999</v>
      </c>
      <c r="CG43" s="257">
        <v>57.311937</v>
      </c>
      <c r="CH43" s="257">
        <v>3.8047910000000003</v>
      </c>
      <c r="CI43" s="257">
        <f>Table9187[[#This Row],[الربع الثالث عام 2024م
Quarter 3 2024 السوق الرئيسية
(TASI)]]+Table9187[[#This Row],[الربع الثالث عام 2024م
Quarter 3 2024 السوق الموازية
(NOMU)]]</f>
        <v>61.116728000000002</v>
      </c>
    </row>
    <row r="44" spans="2:87" ht="30" customHeight="1" thickBot="1">
      <c r="B44" s="130">
        <v>33</v>
      </c>
      <c r="C44" s="66" t="s">
        <v>549</v>
      </c>
      <c r="D44" s="257" t="s">
        <v>5</v>
      </c>
      <c r="E44" s="257" t="s">
        <v>5</v>
      </c>
      <c r="F44" s="257" t="s">
        <v>5</v>
      </c>
      <c r="G44" s="257" t="s">
        <v>5</v>
      </c>
      <c r="H44" s="257" t="s">
        <v>5</v>
      </c>
      <c r="I44" s="257" t="s">
        <v>5</v>
      </c>
      <c r="J44" s="257" t="s">
        <v>5</v>
      </c>
      <c r="K44" s="257" t="s">
        <v>5</v>
      </c>
      <c r="L44" s="257" t="s">
        <v>5</v>
      </c>
      <c r="M44" s="257" t="s">
        <v>5</v>
      </c>
      <c r="N44" s="257" t="s">
        <v>5</v>
      </c>
      <c r="O44" s="257" t="s">
        <v>5</v>
      </c>
      <c r="P44" s="257" t="s">
        <v>5</v>
      </c>
      <c r="Q44" s="257" t="s">
        <v>5</v>
      </c>
      <c r="R44" s="257" t="s">
        <v>5</v>
      </c>
      <c r="S44" s="257" t="s">
        <v>5</v>
      </c>
      <c r="T44" s="257" t="s">
        <v>5</v>
      </c>
      <c r="U44" s="257" t="s">
        <v>5</v>
      </c>
      <c r="V44" s="257" t="s">
        <v>5</v>
      </c>
      <c r="W44" s="257" t="s">
        <v>5</v>
      </c>
      <c r="X44" s="257" t="s">
        <v>5</v>
      </c>
      <c r="Y44" s="257" t="s">
        <v>5</v>
      </c>
      <c r="Z44" s="257" t="s">
        <v>5</v>
      </c>
      <c r="AA44" s="257" t="s">
        <v>5</v>
      </c>
      <c r="AB44" s="257" t="s">
        <v>5</v>
      </c>
      <c r="AC44" s="257" t="s">
        <v>5</v>
      </c>
      <c r="AD44" s="257" t="s">
        <v>5</v>
      </c>
      <c r="AE44" s="257" t="s">
        <v>5</v>
      </c>
      <c r="AF44" s="257" t="s">
        <v>5</v>
      </c>
      <c r="AG44" s="257" t="s">
        <v>5</v>
      </c>
      <c r="AH44" s="257" t="s">
        <v>5</v>
      </c>
      <c r="AI44" s="257" t="s">
        <v>5</v>
      </c>
      <c r="AJ44" s="257" t="s">
        <v>5</v>
      </c>
      <c r="AK44" s="257" t="s">
        <v>5</v>
      </c>
      <c r="AL44" s="257" t="s">
        <v>5</v>
      </c>
      <c r="AM44" s="257" t="s">
        <v>5</v>
      </c>
      <c r="AN44" s="257" t="s">
        <v>5</v>
      </c>
      <c r="AO44" s="257" t="s">
        <v>5</v>
      </c>
      <c r="AP44" s="257" t="s">
        <v>5</v>
      </c>
      <c r="AQ44" s="257" t="s">
        <v>5</v>
      </c>
      <c r="AR44" s="257" t="s">
        <v>5</v>
      </c>
      <c r="AS44" s="257" t="s">
        <v>5</v>
      </c>
      <c r="AT44" s="257" t="s">
        <v>5</v>
      </c>
      <c r="AU44" s="257" t="s">
        <v>5</v>
      </c>
      <c r="AV44" s="257" t="s">
        <v>5</v>
      </c>
      <c r="AW44" s="257" t="s">
        <v>5</v>
      </c>
      <c r="AX44" s="257" t="s">
        <v>5</v>
      </c>
      <c r="AY44" s="257" t="s">
        <v>5</v>
      </c>
      <c r="AZ44" s="257" t="s">
        <v>5</v>
      </c>
      <c r="BA44" s="257" t="s">
        <v>5</v>
      </c>
      <c r="BB44" s="257" t="s">
        <v>5</v>
      </c>
      <c r="BC44" s="257" t="s">
        <v>5</v>
      </c>
      <c r="BD44" s="257" t="s">
        <v>5</v>
      </c>
      <c r="BE44" s="257" t="s">
        <v>5</v>
      </c>
      <c r="BF44" s="257" t="s">
        <v>5</v>
      </c>
      <c r="BG44" s="257" t="s">
        <v>5</v>
      </c>
      <c r="BH44" s="257" t="s">
        <v>5</v>
      </c>
      <c r="BI44" s="257" t="s">
        <v>5</v>
      </c>
      <c r="BJ44" s="257" t="s">
        <v>5</v>
      </c>
      <c r="BK44" s="257" t="s">
        <v>5</v>
      </c>
      <c r="BL44" s="257" t="s">
        <v>5</v>
      </c>
      <c r="BM44" s="257" t="s">
        <v>5</v>
      </c>
      <c r="BN44" s="257" t="s">
        <v>5</v>
      </c>
      <c r="BO44" s="257" t="s">
        <v>5</v>
      </c>
      <c r="BP44" s="257" t="s">
        <v>5</v>
      </c>
      <c r="BQ44" s="257" t="s">
        <v>5</v>
      </c>
      <c r="BR44" s="257" t="s">
        <v>5</v>
      </c>
      <c r="BS44" s="257" t="s">
        <v>5</v>
      </c>
      <c r="BT44" s="257" t="s">
        <v>5</v>
      </c>
      <c r="BU44" s="257" t="s">
        <v>5</v>
      </c>
      <c r="BV44" s="257" t="s">
        <v>5</v>
      </c>
      <c r="BW44" s="257" t="s">
        <v>5</v>
      </c>
      <c r="BX44" s="257" t="s">
        <v>5</v>
      </c>
      <c r="BY44" s="257" t="s">
        <v>5</v>
      </c>
      <c r="BZ44" s="257" t="s">
        <v>5</v>
      </c>
      <c r="CA44" s="257" t="s">
        <v>5</v>
      </c>
      <c r="CB44" s="257" t="s">
        <v>5</v>
      </c>
      <c r="CC44" s="257" t="s">
        <v>5</v>
      </c>
      <c r="CD44" s="257" t="s">
        <v>5</v>
      </c>
      <c r="CE44" s="257" t="s">
        <v>5</v>
      </c>
      <c r="CF44" s="257" t="s">
        <v>5</v>
      </c>
      <c r="CG44" s="257">
        <v>0.57501599999999997</v>
      </c>
      <c r="CH44" s="257">
        <v>0</v>
      </c>
      <c r="CI44" s="257">
        <f>Table9187[[#This Row],[الربع الثالث عام 2024م
Quarter 3 2024 السوق الرئيسية
(TASI)]]+Table9187[[#This Row],[الربع الثالث عام 2024م
Quarter 3 2024 السوق الموازية
(NOMU)]]</f>
        <v>0.57501599999999997</v>
      </c>
    </row>
    <row r="45" spans="2:87" ht="35.5" customHeight="1" thickBot="1">
      <c r="B45" s="130">
        <v>34</v>
      </c>
      <c r="C45" s="66" t="s">
        <v>121</v>
      </c>
      <c r="D45" s="67">
        <v>257</v>
      </c>
      <c r="E45" s="68">
        <v>0.46246999999999999</v>
      </c>
      <c r="F45" s="68">
        <v>257.46247</v>
      </c>
      <c r="G45" s="47">
        <v>325</v>
      </c>
      <c r="H45" s="68">
        <v>4.7391131500000006</v>
      </c>
      <c r="I45" s="68">
        <v>329.73911314999998</v>
      </c>
      <c r="J45" s="47">
        <v>477</v>
      </c>
      <c r="K45" s="68">
        <v>0.53516345999999992</v>
      </c>
      <c r="L45" s="68">
        <v>477.53516345999998</v>
      </c>
      <c r="M45" s="47">
        <v>611</v>
      </c>
      <c r="N45" s="68">
        <v>0.53675306</v>
      </c>
      <c r="O45" s="68">
        <v>611.53675306000002</v>
      </c>
      <c r="P45" s="69">
        <v>923.20571717000007</v>
      </c>
      <c r="Q45" s="69">
        <v>0.28242247999999998</v>
      </c>
      <c r="R45" s="68">
        <v>923.48813965000011</v>
      </c>
      <c r="S45" s="69">
        <v>457.93767630000002</v>
      </c>
      <c r="T45" s="69">
        <v>0.74871138000000004</v>
      </c>
      <c r="U45" s="68">
        <v>458.68638768</v>
      </c>
      <c r="V45" s="69">
        <v>701.76066460000004</v>
      </c>
      <c r="W45" s="69">
        <v>0.24556600000000001</v>
      </c>
      <c r="X45" s="68">
        <v>702.00623060000009</v>
      </c>
      <c r="Y45" s="69">
        <v>629.07411348000005</v>
      </c>
      <c r="Z45" s="69">
        <v>0.34404037999999998</v>
      </c>
      <c r="AA45" s="68">
        <v>629.41815386000007</v>
      </c>
      <c r="AB45" s="69">
        <v>839.86625886000002</v>
      </c>
      <c r="AC45" s="69">
        <v>5.2025582200000002</v>
      </c>
      <c r="AD45" s="68">
        <v>845.06881708000003</v>
      </c>
      <c r="AE45" s="69">
        <v>501.94748542000002</v>
      </c>
      <c r="AF45" s="69">
        <v>4.6068595999999999</v>
      </c>
      <c r="AG45" s="68">
        <f>SUM(AE45:AF45)</f>
        <v>506.55434502000003</v>
      </c>
      <c r="AH45" s="69">
        <v>226.30304710000001</v>
      </c>
      <c r="AI45" s="69">
        <v>0</v>
      </c>
      <c r="AJ45" s="68">
        <f>SUM(AH45:AI45)</f>
        <v>226.30304710000001</v>
      </c>
      <c r="AK45" s="69">
        <v>183.87213571999999</v>
      </c>
      <c r="AL45" s="69">
        <v>0</v>
      </c>
      <c r="AM45" s="68">
        <f>SUM(AK45:AL45)</f>
        <v>183.87213571999999</v>
      </c>
      <c r="AN45" s="69">
        <v>315.52131716999997</v>
      </c>
      <c r="AO45" s="69">
        <v>0</v>
      </c>
      <c r="AP45" s="68">
        <f>SUM(AN45:AO45)</f>
        <v>315.52131716999997</v>
      </c>
      <c r="AQ45" s="69">
        <v>213.16222174000001</v>
      </c>
      <c r="AR45" s="69">
        <v>0</v>
      </c>
      <c r="AS45" s="68">
        <f>SUM(AQ45:AR45)</f>
        <v>213.16222174000001</v>
      </c>
      <c r="AT45" s="69">
        <v>245.37359599999999</v>
      </c>
      <c r="AU45" s="69">
        <v>0</v>
      </c>
      <c r="AV45" s="68">
        <f>SUM(AT45:AU45)</f>
        <v>245.37359599999999</v>
      </c>
      <c r="AW45" s="69">
        <v>86.409452000000002</v>
      </c>
      <c r="AX45" s="69">
        <v>0</v>
      </c>
      <c r="AY45" s="68">
        <f>SUM(AW45:AX45)</f>
        <v>86.409452000000002</v>
      </c>
      <c r="AZ45" s="69">
        <v>33.026985999999994</v>
      </c>
      <c r="BA45" s="69">
        <v>0</v>
      </c>
      <c r="BB45" s="68">
        <f>SUM(AZ45:BA45)</f>
        <v>33.026985999999994</v>
      </c>
      <c r="BC45" s="69">
        <v>0</v>
      </c>
      <c r="BD45" s="69">
        <v>0</v>
      </c>
      <c r="BE45" s="69">
        <f>SUM(BC45:BD45)</f>
        <v>0</v>
      </c>
      <c r="BF45" s="69">
        <v>0</v>
      </c>
      <c r="BG45" s="69">
        <v>0</v>
      </c>
      <c r="BH45" s="69">
        <f>SUM(BF45:BG45)</f>
        <v>0</v>
      </c>
      <c r="BI45" s="69">
        <v>0</v>
      </c>
      <c r="BJ45" s="69">
        <v>0</v>
      </c>
      <c r="BK45" s="69">
        <f>SUM(BI45:BJ45)</f>
        <v>0</v>
      </c>
      <c r="BL45" s="69">
        <v>0</v>
      </c>
      <c r="BM45" s="69">
        <v>0</v>
      </c>
      <c r="BN45" s="69">
        <f>BL45+BM45</f>
        <v>0</v>
      </c>
      <c r="BO45" s="69">
        <v>0</v>
      </c>
      <c r="BP45" s="69">
        <v>0</v>
      </c>
      <c r="BQ45" s="68">
        <f>Table9187[[#This Row],[الربع الأول عام 2023م
Quarter 1 2023 السوق الرئيسية
(TASI)]]+Table9187[[#This Row],[الربع الأول عام 2023م
Quarter 1 2023 السوق الموازية
(NOMU)]]</f>
        <v>0</v>
      </c>
      <c r="BR45" s="69">
        <v>0</v>
      </c>
      <c r="BS45" s="69">
        <v>0</v>
      </c>
      <c r="BT45" s="68">
        <v>0</v>
      </c>
      <c r="BU45" s="69">
        <v>0</v>
      </c>
      <c r="BV45" s="257">
        <v>0</v>
      </c>
      <c r="BW45" s="257">
        <v>0</v>
      </c>
      <c r="BX45" s="69">
        <v>0</v>
      </c>
      <c r="BY45" s="257">
        <v>0</v>
      </c>
      <c r="BZ45" s="257">
        <v>0</v>
      </c>
      <c r="CA45" s="69" t="s">
        <v>5</v>
      </c>
      <c r="CB45" s="257" t="s">
        <v>5</v>
      </c>
      <c r="CC45" s="257" t="s">
        <v>5</v>
      </c>
      <c r="CD45" s="69" t="s">
        <v>5</v>
      </c>
      <c r="CE45" s="257" t="s">
        <v>5</v>
      </c>
      <c r="CF45" s="257" t="s">
        <v>5</v>
      </c>
      <c r="CG45" s="257" t="s">
        <v>5</v>
      </c>
      <c r="CH45" s="257" t="s">
        <v>5</v>
      </c>
      <c r="CI45" s="257" t="s">
        <v>5</v>
      </c>
    </row>
    <row r="46" spans="2:87" ht="36" customHeight="1" thickBot="1">
      <c r="B46" s="130">
        <v>35</v>
      </c>
      <c r="C46" s="66" t="s">
        <v>241</v>
      </c>
      <c r="D46" s="67">
        <v>29814</v>
      </c>
      <c r="E46" s="68">
        <v>16.021531449999998</v>
      </c>
      <c r="F46" s="68">
        <v>29830.021531449998</v>
      </c>
      <c r="G46" s="68">
        <v>32358</v>
      </c>
      <c r="H46" s="68">
        <v>13.582205429999998</v>
      </c>
      <c r="I46" s="68">
        <v>32371.582205430001</v>
      </c>
      <c r="J46" s="68">
        <v>32276</v>
      </c>
      <c r="K46" s="68">
        <v>19.491289469999998</v>
      </c>
      <c r="L46" s="68">
        <v>32295.491289469999</v>
      </c>
      <c r="M46" s="68">
        <v>21856</v>
      </c>
      <c r="N46" s="68">
        <v>23.08699549</v>
      </c>
      <c r="O46" s="68">
        <v>21879.086995490001</v>
      </c>
      <c r="P46" s="69">
        <v>30709.476182810002</v>
      </c>
      <c r="Q46" s="69">
        <v>10.169553619999999</v>
      </c>
      <c r="R46" s="68">
        <v>30719.64573643</v>
      </c>
      <c r="S46" s="69">
        <v>28373.736912999997</v>
      </c>
      <c r="T46" s="69">
        <v>15.2858743</v>
      </c>
      <c r="U46" s="68">
        <v>28389.022787299997</v>
      </c>
      <c r="V46" s="69">
        <v>31328.935490000003</v>
      </c>
      <c r="W46" s="69">
        <v>10.26282492</v>
      </c>
      <c r="X46" s="68">
        <v>31339.198314920002</v>
      </c>
      <c r="Y46" s="69">
        <v>23071.422595950004</v>
      </c>
      <c r="Z46" s="69">
        <v>20.24415067</v>
      </c>
      <c r="AA46" s="68">
        <v>23091.666746620005</v>
      </c>
      <c r="AB46" s="69">
        <v>38939.706036930002</v>
      </c>
      <c r="AC46" s="69">
        <v>398.17015395000004</v>
      </c>
      <c r="AD46" s="68">
        <v>39337.876190880001</v>
      </c>
      <c r="AE46" s="69">
        <v>43049.65695651</v>
      </c>
      <c r="AF46" s="69">
        <v>297.93951387999994</v>
      </c>
      <c r="AG46" s="68">
        <f>SUM(AE46:AF46)</f>
        <v>43347.596470390003</v>
      </c>
      <c r="AH46" s="69">
        <v>44100.237123159997</v>
      </c>
      <c r="AI46" s="69">
        <v>461.97148308999999</v>
      </c>
      <c r="AJ46" s="68">
        <f>SUM(AH46:AI46)</f>
        <v>44562.208606249995</v>
      </c>
      <c r="AK46" s="69">
        <v>85527.726027880009</v>
      </c>
      <c r="AL46" s="69">
        <v>314.46894865000002</v>
      </c>
      <c r="AM46" s="68">
        <f>SUM(AK46:AL46)</f>
        <v>85842.194976530009</v>
      </c>
      <c r="AN46" s="69">
        <v>118361.78434565999</v>
      </c>
      <c r="AO46" s="69">
        <v>447.69758174999998</v>
      </c>
      <c r="AP46" s="68">
        <f>SUM(AN46:AO46)</f>
        <v>118809.48192741</v>
      </c>
      <c r="AQ46" s="69">
        <v>105783.13664903</v>
      </c>
      <c r="AR46" s="69">
        <v>376.68971894999993</v>
      </c>
      <c r="AS46" s="68">
        <f>SUM(AQ46:AR46)</f>
        <v>106159.82636798</v>
      </c>
      <c r="AT46" s="69">
        <v>90099.602174</v>
      </c>
      <c r="AU46" s="69">
        <v>227.65137300000001</v>
      </c>
      <c r="AV46" s="68">
        <f>SUM(AT46:AU46)</f>
        <v>90327.253547</v>
      </c>
      <c r="AW46" s="69">
        <v>38139.776570999995</v>
      </c>
      <c r="AX46" s="69">
        <v>201.35586600000002</v>
      </c>
      <c r="AY46" s="68">
        <f>SUM(AW46:AX46)</f>
        <v>38341.132436999993</v>
      </c>
      <c r="AZ46" s="69">
        <v>1050.021921</v>
      </c>
      <c r="BA46" s="69">
        <v>5.4362499999999994</v>
      </c>
      <c r="BB46" s="68">
        <f>SUM(AZ46:BA46)</f>
        <v>1055.458171</v>
      </c>
      <c r="BC46" s="69" t="s">
        <v>5</v>
      </c>
      <c r="BD46" s="69" t="s">
        <v>5</v>
      </c>
      <c r="BE46" s="69" t="s">
        <v>5</v>
      </c>
      <c r="BF46" s="69" t="s">
        <v>5</v>
      </c>
      <c r="BG46" s="69" t="s">
        <v>5</v>
      </c>
      <c r="BH46" s="69" t="s">
        <v>5</v>
      </c>
      <c r="BI46" s="69" t="s">
        <v>5</v>
      </c>
      <c r="BJ46" s="69" t="s">
        <v>5</v>
      </c>
      <c r="BK46" s="69" t="s">
        <v>5</v>
      </c>
      <c r="BL46" s="69" t="s">
        <v>5</v>
      </c>
      <c r="BM46" s="69" t="s">
        <v>5</v>
      </c>
      <c r="BN46" s="69" t="s">
        <v>5</v>
      </c>
      <c r="BO46" s="69" t="s">
        <v>5</v>
      </c>
      <c r="BP46" s="69" t="s">
        <v>5</v>
      </c>
      <c r="BQ46" s="68" t="s">
        <v>5</v>
      </c>
      <c r="BR46" s="69" t="s">
        <v>5</v>
      </c>
      <c r="BS46" s="69" t="s">
        <v>5</v>
      </c>
      <c r="BT46" s="68" t="s">
        <v>5</v>
      </c>
      <c r="BU46" s="69" t="s">
        <v>5</v>
      </c>
      <c r="BV46" s="257" t="s">
        <v>5</v>
      </c>
      <c r="BW46" s="257" t="s">
        <v>5</v>
      </c>
      <c r="BX46" s="69" t="s">
        <v>5</v>
      </c>
      <c r="BY46" s="257" t="s">
        <v>5</v>
      </c>
      <c r="BZ46" s="257" t="s">
        <v>5</v>
      </c>
      <c r="CA46" s="69" t="s">
        <v>5</v>
      </c>
      <c r="CB46" s="257" t="s">
        <v>5</v>
      </c>
      <c r="CC46" s="257" t="s">
        <v>5</v>
      </c>
      <c r="CD46" s="69" t="s">
        <v>5</v>
      </c>
      <c r="CE46" s="257" t="s">
        <v>5</v>
      </c>
      <c r="CF46" s="257" t="s">
        <v>5</v>
      </c>
      <c r="CG46" s="257" t="s">
        <v>5</v>
      </c>
      <c r="CH46" s="257" t="s">
        <v>5</v>
      </c>
      <c r="CI46" s="257" t="s">
        <v>5</v>
      </c>
    </row>
    <row r="47" spans="2:87" s="349" customFormat="1" ht="36" customHeight="1">
      <c r="B47" s="346"/>
      <c r="C47" s="347" t="s">
        <v>324</v>
      </c>
      <c r="D47" s="348">
        <f t="shared" ref="D47:BO47" si="16">SUM(D12:D46)</f>
        <v>454347</v>
      </c>
      <c r="E47" s="348">
        <f t="shared" si="16"/>
        <v>225.16365555000004</v>
      </c>
      <c r="F47" s="348">
        <f t="shared" si="16"/>
        <v>454572.1636555501</v>
      </c>
      <c r="G47" s="348">
        <f t="shared" si="16"/>
        <v>468170</v>
      </c>
      <c r="H47" s="348">
        <f t="shared" si="16"/>
        <v>209.29508423999997</v>
      </c>
      <c r="I47" s="348">
        <f t="shared" si="16"/>
        <v>468379.29508423997</v>
      </c>
      <c r="J47" s="348">
        <f t="shared" si="16"/>
        <v>472792</v>
      </c>
      <c r="K47" s="348">
        <f t="shared" si="16"/>
        <v>241.09319751999999</v>
      </c>
      <c r="L47" s="348">
        <f t="shared" si="16"/>
        <v>473033.09319752001</v>
      </c>
      <c r="M47" s="348">
        <f t="shared" si="16"/>
        <v>352286</v>
      </c>
      <c r="N47" s="348">
        <f t="shared" si="16"/>
        <v>181.70746237</v>
      </c>
      <c r="O47" s="348">
        <f t="shared" si="16"/>
        <v>352467.70746237005</v>
      </c>
      <c r="P47" s="348">
        <f t="shared" si="16"/>
        <v>436021.78380819992</v>
      </c>
      <c r="Q47" s="348">
        <f t="shared" si="16"/>
        <v>221.61182123999998</v>
      </c>
      <c r="R47" s="348">
        <f t="shared" si="16"/>
        <v>436243.39562943997</v>
      </c>
      <c r="S47" s="348">
        <f t="shared" si="16"/>
        <v>353914.06152162998</v>
      </c>
      <c r="T47" s="348">
        <f t="shared" si="16"/>
        <v>270.21150232000002</v>
      </c>
      <c r="U47" s="348">
        <f t="shared" si="16"/>
        <v>354184.27302395005</v>
      </c>
      <c r="V47" s="348">
        <f t="shared" si="16"/>
        <v>524001.21234583989</v>
      </c>
      <c r="W47" s="348">
        <f t="shared" si="16"/>
        <v>215.75182395999997</v>
      </c>
      <c r="X47" s="348">
        <f t="shared" si="16"/>
        <v>524216.96416980005</v>
      </c>
      <c r="Y47" s="348">
        <f t="shared" si="16"/>
        <v>417267.8996032601</v>
      </c>
      <c r="Z47" s="348">
        <f t="shared" si="16"/>
        <v>283.82841470000005</v>
      </c>
      <c r="AA47" s="348">
        <f t="shared" si="16"/>
        <v>417551.72801796003</v>
      </c>
      <c r="AB47" s="348">
        <f t="shared" si="16"/>
        <v>465094.97610047995</v>
      </c>
      <c r="AC47" s="348">
        <f t="shared" si="16"/>
        <v>3789.8274722399988</v>
      </c>
      <c r="AD47" s="348">
        <f t="shared" si="16"/>
        <v>468884.80357272009</v>
      </c>
      <c r="AE47" s="348">
        <f t="shared" si="16"/>
        <v>545832.65791116015</v>
      </c>
      <c r="AF47" s="348">
        <f t="shared" si="16"/>
        <v>2015.4201270999997</v>
      </c>
      <c r="AG47" s="348">
        <f t="shared" si="16"/>
        <v>547848.07803825999</v>
      </c>
      <c r="AH47" s="348">
        <f t="shared" si="16"/>
        <v>1104576.8342443998</v>
      </c>
      <c r="AI47" s="348">
        <f t="shared" si="16"/>
        <v>3501.1719306799996</v>
      </c>
      <c r="AJ47" s="348">
        <f t="shared" si="16"/>
        <v>1108078.0061750801</v>
      </c>
      <c r="AK47" s="348">
        <f t="shared" si="16"/>
        <v>1058505.6823056403</v>
      </c>
      <c r="AL47" s="348">
        <f t="shared" si="16"/>
        <v>3193.7645242000003</v>
      </c>
      <c r="AM47" s="348">
        <f t="shared" si="16"/>
        <v>1061699.4468298401</v>
      </c>
      <c r="AN47" s="348">
        <f t="shared" si="16"/>
        <v>1466683.9745256198</v>
      </c>
      <c r="AO47" s="348">
        <f t="shared" si="16"/>
        <v>5517.3193570999993</v>
      </c>
      <c r="AP47" s="348">
        <f t="shared" si="16"/>
        <v>1472201.2938827197</v>
      </c>
      <c r="AQ47" s="348">
        <f t="shared" si="16"/>
        <v>1394510.2886830799</v>
      </c>
      <c r="AR47" s="348">
        <f t="shared" si="16"/>
        <v>5432.8947671999977</v>
      </c>
      <c r="AS47" s="348">
        <f t="shared" si="16"/>
        <v>1399943.1834502802</v>
      </c>
      <c r="AT47" s="348">
        <f t="shared" si="16"/>
        <v>1284009.2500470001</v>
      </c>
      <c r="AU47" s="348">
        <f t="shared" si="16"/>
        <v>4251.373838999998</v>
      </c>
      <c r="AV47" s="348">
        <f t="shared" si="16"/>
        <v>1288260.6238860004</v>
      </c>
      <c r="AW47" s="348">
        <f t="shared" si="16"/>
        <v>893638.01381999988</v>
      </c>
      <c r="AX47" s="348">
        <f t="shared" si="16"/>
        <v>5366.6001189999988</v>
      </c>
      <c r="AY47" s="348">
        <f t="shared" si="16"/>
        <v>899004.61393899983</v>
      </c>
      <c r="AZ47" s="348">
        <f t="shared" si="16"/>
        <v>899642.92879500019</v>
      </c>
      <c r="BA47" s="348">
        <f t="shared" si="16"/>
        <v>7679.8943300000001</v>
      </c>
      <c r="BB47" s="348">
        <f t="shared" si="16"/>
        <v>907322.82312500023</v>
      </c>
      <c r="BC47" s="348">
        <f t="shared" si="16"/>
        <v>1085625.8033359994</v>
      </c>
      <c r="BD47" s="348">
        <f t="shared" si="16"/>
        <v>14226.302232000002</v>
      </c>
      <c r="BE47" s="348">
        <f t="shared" si="16"/>
        <v>1099852.1055680003</v>
      </c>
      <c r="BF47" s="348">
        <f t="shared" si="16"/>
        <v>989932.94798399997</v>
      </c>
      <c r="BG47" s="348">
        <f t="shared" si="16"/>
        <v>4082.935806</v>
      </c>
      <c r="BH47" s="348">
        <f t="shared" si="16"/>
        <v>994015.88378999999</v>
      </c>
      <c r="BI47" s="348">
        <f t="shared" si="16"/>
        <v>726194.79183700006</v>
      </c>
      <c r="BJ47" s="348">
        <f t="shared" si="16"/>
        <v>3945.3687160000013</v>
      </c>
      <c r="BK47" s="348">
        <f t="shared" si="16"/>
        <v>730140.1605529997</v>
      </c>
      <c r="BL47" s="348">
        <f t="shared" si="16"/>
        <v>614326.8926909999</v>
      </c>
      <c r="BM47" s="348">
        <f t="shared" si="16"/>
        <v>4712.8434079999997</v>
      </c>
      <c r="BN47" s="348">
        <f t="shared" si="16"/>
        <v>619039.73609899974</v>
      </c>
      <c r="BO47" s="348">
        <f t="shared" si="16"/>
        <v>539429.55272599997</v>
      </c>
      <c r="BP47" s="348">
        <f t="shared" ref="BP47:CH47" si="17">SUM(BP12:BP46)</f>
        <v>3576.9906959999998</v>
      </c>
      <c r="BQ47" s="348">
        <f t="shared" si="17"/>
        <v>543006.54342200013</v>
      </c>
      <c r="BR47" s="348">
        <f t="shared" si="17"/>
        <v>650024.24166900024</v>
      </c>
      <c r="BS47" s="348">
        <f t="shared" si="17"/>
        <v>3824.3379110000005</v>
      </c>
      <c r="BT47" s="348">
        <f t="shared" si="17"/>
        <v>653848.57957999967</v>
      </c>
      <c r="BU47" s="348">
        <f t="shared" si="17"/>
        <v>758937.85924399993</v>
      </c>
      <c r="BV47" s="348">
        <f t="shared" si="17"/>
        <v>5310.4027680000008</v>
      </c>
      <c r="BW47" s="348">
        <f t="shared" si="17"/>
        <v>764248.26201200008</v>
      </c>
      <c r="BX47" s="348">
        <f t="shared" si="17"/>
        <v>717852.21544099995</v>
      </c>
      <c r="BY47" s="348">
        <f t="shared" si="17"/>
        <v>3428.389467</v>
      </c>
      <c r="BZ47" s="348">
        <f t="shared" si="17"/>
        <v>721280.60490799998</v>
      </c>
      <c r="CA47" s="348">
        <f t="shared" si="17"/>
        <v>1151776.1465850007</v>
      </c>
      <c r="CB47" s="348">
        <f t="shared" si="17"/>
        <v>6656.1135750000003</v>
      </c>
      <c r="CC47" s="348">
        <f t="shared" si="17"/>
        <v>1158432.2601600008</v>
      </c>
      <c r="CD47" s="348">
        <f t="shared" si="17"/>
        <v>894955.89405100013</v>
      </c>
      <c r="CE47" s="348">
        <f t="shared" si="17"/>
        <v>5397.5425029999979</v>
      </c>
      <c r="CF47" s="348">
        <f t="shared" si="17"/>
        <v>900353.43655400025</v>
      </c>
      <c r="CG47" s="348">
        <f t="shared" si="17"/>
        <v>891512.29157499992</v>
      </c>
      <c r="CH47" s="348">
        <f t="shared" si="17"/>
        <v>5962.913986999999</v>
      </c>
      <c r="CI47" s="348">
        <f>SUM(CI12:CI46)</f>
        <v>897475.20556199981</v>
      </c>
    </row>
    <row r="48" spans="2:87" ht="16.399999999999999" customHeight="1">
      <c r="B48" s="73" t="s">
        <v>6</v>
      </c>
      <c r="C48" s="74"/>
      <c r="D48" s="74"/>
      <c r="E48" s="74"/>
      <c r="F48" s="217"/>
      <c r="G48" s="212"/>
      <c r="H48" s="54"/>
      <c r="I48" s="212"/>
      <c r="J48" s="214"/>
      <c r="K48" s="54"/>
      <c r="L48" s="214"/>
      <c r="M48" s="212"/>
      <c r="N48" s="54"/>
      <c r="O48" s="54"/>
      <c r="P48" s="212"/>
      <c r="Q48" s="212"/>
      <c r="R48" s="212"/>
      <c r="S48" s="212"/>
      <c r="T48" s="212"/>
      <c r="U48" s="212"/>
      <c r="V48" s="75"/>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54"/>
      <c r="AX48" s="212"/>
      <c r="AY48" s="212"/>
      <c r="AZ48" s="54"/>
      <c r="BA48" s="212"/>
      <c r="BB48" s="212"/>
      <c r="BC48" s="54"/>
      <c r="BD48" s="212"/>
      <c r="BE48" s="212"/>
      <c r="BF48" s="54"/>
      <c r="BG48" s="212"/>
      <c r="BH48" s="212"/>
      <c r="BI48" s="54"/>
      <c r="BJ48" s="212"/>
      <c r="BK48" s="212"/>
      <c r="CF48" s="54" t="s">
        <v>15</v>
      </c>
    </row>
    <row r="50" spans="10:60" ht="15" customHeight="1"/>
    <row r="52" spans="10:60">
      <c r="L52" s="17"/>
    </row>
    <row r="53" spans="10:60" ht="15" customHeight="1"/>
    <row r="54" spans="10:60">
      <c r="J54" s="108"/>
      <c r="K54" s="108"/>
      <c r="L54" s="108"/>
    </row>
    <row r="57" spans="10:60">
      <c r="BH57" s="6"/>
    </row>
    <row r="58" spans="10:60">
      <c r="BH58" s="6"/>
    </row>
    <row r="59" spans="10:60">
      <c r="BH59" s="6"/>
    </row>
    <row r="60" spans="10:60">
      <c r="BH60" s="6"/>
    </row>
    <row r="61" spans="10:60">
      <c r="BH61" s="6"/>
    </row>
    <row r="62" spans="10:60">
      <c r="BH62" s="6"/>
    </row>
    <row r="63" spans="10:60">
      <c r="BH63" s="6"/>
    </row>
    <row r="64" spans="10:60">
      <c r="BH64" s="6"/>
    </row>
    <row r="66" spans="2:61">
      <c r="BH66" s="6"/>
    </row>
    <row r="67" spans="2:61">
      <c r="BH67" s="6"/>
    </row>
    <row r="68" spans="2:61">
      <c r="BH68" s="6"/>
    </row>
    <row r="69" spans="2:61">
      <c r="BH69" s="6"/>
    </row>
    <row r="70" spans="2:61">
      <c r="BH70" s="6"/>
      <c r="BI70" s="7"/>
    </row>
    <row r="71" spans="2:61">
      <c r="BH71" s="6"/>
      <c r="BI71" s="7"/>
    </row>
    <row r="72" spans="2:61">
      <c r="BH72" s="6"/>
      <c r="BI72" s="7"/>
    </row>
    <row r="73" spans="2:61">
      <c r="BH73" s="6"/>
      <c r="BI73" s="7"/>
    </row>
    <row r="74" spans="2:61">
      <c r="BH74" s="6"/>
      <c r="BI74" s="7"/>
    </row>
    <row r="75" spans="2:61">
      <c r="BH75" s="6"/>
      <c r="BI75" s="7"/>
    </row>
    <row r="76" spans="2:61">
      <c r="BH76" s="6"/>
      <c r="BI76" s="7"/>
    </row>
    <row r="77" spans="2:61">
      <c r="B77" s="14"/>
      <c r="D77" s="16"/>
      <c r="E77" s="16"/>
      <c r="F77" s="16"/>
      <c r="J77" s="108"/>
      <c r="K77" s="108"/>
      <c r="L77" s="108"/>
      <c r="BH77" s="6"/>
      <c r="BI77" s="7"/>
    </row>
    <row r="78" spans="2:61">
      <c r="BH78" s="6"/>
      <c r="BI78" s="7"/>
    </row>
    <row r="79" spans="2:61">
      <c r="BH79" s="6"/>
      <c r="BI79" s="7"/>
    </row>
    <row r="80" spans="2:61">
      <c r="BH80" s="6"/>
      <c r="BI80" s="7"/>
    </row>
    <row r="81" spans="3:61">
      <c r="BH81" s="6"/>
      <c r="BI81" s="7"/>
    </row>
    <row r="82" spans="3:61">
      <c r="BH82" s="6"/>
      <c r="BI82" s="7"/>
    </row>
    <row r="83" spans="3:61">
      <c r="BH83" s="6"/>
      <c r="BI83" s="7"/>
    </row>
    <row r="84" spans="3:61">
      <c r="C84" s="108" t="str">
        <f>C48&amp;" "&amp;D48</f>
        <v xml:space="preserve"> </v>
      </c>
      <c r="BH84" s="6"/>
      <c r="BI84" s="7"/>
    </row>
    <row r="85" spans="3:61">
      <c r="C85" s="108" t="e">
        <f>#REF!&amp;" "&amp;#REF!</f>
        <v>#REF!</v>
      </c>
      <c r="BH85" s="6"/>
      <c r="BI85" s="7"/>
    </row>
    <row r="86" spans="3:61">
      <c r="C86" s="108" t="str">
        <f>C49&amp;" "&amp;D49</f>
        <v xml:space="preserve"> </v>
      </c>
      <c r="BH86" s="6"/>
      <c r="BI86" s="7"/>
    </row>
    <row r="87" spans="3:61">
      <c r="BH87" s="6"/>
      <c r="BI87" s="7"/>
    </row>
    <row r="88" spans="3:61">
      <c r="BH88" s="6"/>
      <c r="BI88" s="7"/>
    </row>
    <row r="89" spans="3:61">
      <c r="BH89" s="6"/>
      <c r="BI89" s="7"/>
    </row>
    <row r="90" spans="3:61">
      <c r="BH90" s="6"/>
      <c r="BI90" s="7"/>
    </row>
    <row r="91" spans="3:61">
      <c r="BH91" s="6"/>
      <c r="BI91" s="7"/>
    </row>
    <row r="92" spans="3:61">
      <c r="BH92" s="6"/>
      <c r="BI92" s="7"/>
    </row>
    <row r="93" spans="3:61">
      <c r="BH93" s="6"/>
      <c r="BI93" s="7"/>
    </row>
    <row r="94" spans="3:61">
      <c r="BH94" s="6"/>
      <c r="BI94" s="7"/>
    </row>
    <row r="95" spans="3:61">
      <c r="BH95" s="6"/>
      <c r="BI95" s="7"/>
    </row>
    <row r="96" spans="3:61">
      <c r="BH96" s="6"/>
      <c r="BI96" s="7"/>
    </row>
    <row r="97" spans="60:60">
      <c r="BH97" s="6"/>
    </row>
    <row r="98" spans="60:60">
      <c r="BH98" s="6"/>
    </row>
    <row r="99" spans="60:60">
      <c r="BH99" s="6"/>
    </row>
    <row r="100" spans="60:60">
      <c r="BH100" s="6"/>
    </row>
    <row r="101" spans="60:60">
      <c r="BH101" s="6"/>
    </row>
    <row r="102" spans="60:60">
      <c r="BH102" s="6"/>
    </row>
    <row r="103" spans="60:60">
      <c r="BH103" s="6"/>
    </row>
    <row r="104" spans="60:60">
      <c r="BH104" s="6"/>
    </row>
    <row r="105" spans="60:60">
      <c r="BH105" s="6"/>
    </row>
    <row r="106" spans="60:60">
      <c r="BH106" s="6"/>
    </row>
  </sheetData>
  <protectedRanges>
    <protectedRange sqref="B48" name="Range1_1"/>
    <protectedRange sqref="H48 K48 AW48 N48:O48" name="Range1_5_2_1"/>
    <protectedRange sqref="B12:B47" name="Range6_1"/>
    <protectedRange sqref="AZ48 BC48 BF48 BI48 CF48" name="Range1_5_2_1_1"/>
    <protectedRange sqref="C45:C46 C12:C43" name="Range6_1_1"/>
    <protectedRange sqref="D32:D35 J32 M32 D40:O40 S41 V41 Y41 G32:G35 H33:O35 D36:O36 BK34:BP36 BH34:BH36 BE34:BE36 AA28:AA36 BQ38 D37:BQ37 D41:P41 AA40:AA43 BE40:BE43 R40:R43 BH40:BH43 BB40:BB43 AY40:AY43 AG40:AG43 AJ40:AJ43 AM40:AM43 AP40:AP43 AS40:AS43 AV40:AV43 AD40:AD43 X40:X43 U40:U43 BK40:BQ43 D42:O43 BK45:BQ46 U45:U46 X45:X46 AD45:AD46 AV45:AV46 AS45:AS46 AP45:AP46 AM45:AM46 AJ45:AJ46 AG45:AG46 AY45:AY46 BB45:BB46 BH45:BH46 R45:R46 BE45:BE46 AA45:AA46 D45:O46 H12:I32 K12:L32 N12:O32 AA12:AA26 BE12:BE32 R12:R36 BH12:BH32 BB12:BB36 AY12:AY36 AG12:AG36 AJ12:AJ36 AM12:AM36 AP12:AP36 AS12:AS36 AV12:AV36 AD12:AD36 X12:X36 U12:U36 BQ12:BQ36 BK12:BP32 E12:F35 M12:M30 J12:J29 G12:G29 D12:D29" name="Range4_1_3"/>
    <protectedRange sqref="BS42:BS43 BS45:BS46 BS12:BS35" name="Range4_1_2_1"/>
  </protectedRanges>
  <pageMargins left="0.7" right="0.7" top="0.75" bottom="0.75" header="0.3" footer="0.3"/>
  <pageSetup paperSize="9" orientation="portrait" r:id="rId1"/>
  <headerFooter>
    <oddFooter>&amp;C&amp;"Calibri"&amp;11&amp;K000000&amp;"Calibri"&amp;11&amp;K000000&amp;10&amp;K663300Classification: &amp;K000000Public   عام_x000D_&amp;1#&amp;"Calibri"&amp;10&amp;K000000Internal - داخلي</oddFooter>
    <evenFooter>&amp;C&amp;10&amp;K663300Classification: &amp;K000000Public   عام</evenFooter>
    <firstFooter>&amp;C&amp;10&amp;K663300Classification: &amp;K000000Public   عام</first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F7C3B-2664-4CB9-9365-D6F7B3488B6E}">
  <sheetPr codeName="Sheet8">
    <pageSetUpPr autoPageBreaks="0"/>
  </sheetPr>
  <dimension ref="C1:AF285"/>
  <sheetViews>
    <sheetView showGridLines="0" showRowColHeaders="0" rightToLeft="1" topLeftCell="A106" zoomScale="85" zoomScaleNormal="85" workbookViewId="0">
      <pane xSplit="4" topLeftCell="AB1" activePane="topRight" state="frozen"/>
      <selection activeCell="A7" sqref="A7"/>
      <selection pane="topRight" activeCell="AF112" sqref="AB112:AF112"/>
    </sheetView>
  </sheetViews>
  <sheetFormatPr defaultColWidth="8.81640625" defaultRowHeight="14.5"/>
  <cols>
    <col min="1" max="1" width="5.54296875" style="108" customWidth="1"/>
    <col min="2" max="2" width="15.81640625" style="108" customWidth="1"/>
    <col min="3" max="3" width="6.81640625" style="108" customWidth="1"/>
    <col min="4" max="4" width="85.54296875" style="108" customWidth="1"/>
    <col min="5" max="5" width="20.81640625" style="108" customWidth="1"/>
    <col min="6" max="6" width="19.54296875" style="109" customWidth="1"/>
    <col min="7" max="7" width="16" style="109" customWidth="1"/>
    <col min="8" max="8" width="16" style="108" customWidth="1"/>
    <col min="9" max="9" width="15.453125" style="108" customWidth="1"/>
    <col min="10" max="10" width="16.453125" style="108" customWidth="1"/>
    <col min="11" max="11" width="16" style="108" bestFit="1" customWidth="1"/>
    <col min="12" max="12" width="16.453125" style="108" bestFit="1" customWidth="1"/>
    <col min="13" max="13" width="15.54296875" style="108" customWidth="1"/>
    <col min="14" max="14" width="16" style="108" customWidth="1"/>
    <col min="15" max="15" width="15.54296875" style="108" bestFit="1" customWidth="1"/>
    <col min="16" max="18" width="15.54296875" style="108" customWidth="1"/>
    <col min="19" max="20" width="16.453125" style="108" customWidth="1"/>
    <col min="21" max="22" width="17" style="108" customWidth="1"/>
    <col min="23" max="25" width="17.453125" style="108" customWidth="1"/>
    <col min="26" max="26" width="18.81640625" style="108" customWidth="1"/>
    <col min="27" max="27" width="16.90625" style="108" customWidth="1"/>
    <col min="28" max="28" width="17.08984375" style="108" customWidth="1"/>
    <col min="29" max="29" width="16.36328125" style="108" customWidth="1"/>
    <col min="30" max="32" width="16.26953125" style="108" customWidth="1"/>
    <col min="33" max="16384" width="8.81640625" style="108"/>
  </cols>
  <sheetData>
    <row r="1" spans="3:32" ht="74.25" customHeight="1"/>
    <row r="2" spans="3:32" ht="15.75" customHeight="1"/>
    <row r="3" spans="3:32" ht="7.5" customHeight="1"/>
    <row r="4" spans="3:32" ht="3.75" customHeight="1"/>
    <row r="5" spans="3:32" ht="3.75" customHeight="1"/>
    <row r="6" spans="3:32" ht="21" customHeight="1"/>
    <row r="7" spans="3:32" ht="22.5" customHeight="1"/>
    <row r="9" spans="3:32" ht="75" customHeight="1">
      <c r="D9" s="238" t="s">
        <v>62</v>
      </c>
      <c r="F9" s="131"/>
      <c r="G9" s="131"/>
      <c r="H9" s="131"/>
      <c r="I9" s="131"/>
      <c r="J9" s="131"/>
      <c r="K9" s="131"/>
      <c r="L9" s="10"/>
    </row>
    <row r="10" spans="3:32" ht="37.5" customHeight="1" thickBot="1">
      <c r="C10" s="33"/>
      <c r="D10" s="33"/>
      <c r="E10" s="33"/>
      <c r="F10" s="33"/>
      <c r="G10" s="33"/>
      <c r="H10" s="33"/>
      <c r="I10" s="33"/>
      <c r="J10" s="33"/>
      <c r="K10" s="33"/>
      <c r="L10" s="33"/>
      <c r="M10" s="33"/>
      <c r="N10" s="33"/>
      <c r="O10" s="33"/>
      <c r="P10" s="33"/>
      <c r="Q10" s="33"/>
      <c r="R10" s="33"/>
      <c r="S10" s="33"/>
      <c r="T10" s="33"/>
      <c r="U10" s="33"/>
      <c r="V10" s="33"/>
      <c r="W10" s="33"/>
      <c r="X10" s="33"/>
      <c r="Y10" s="33"/>
    </row>
    <row r="11" spans="3:32" ht="113.25" customHeight="1" thickBot="1">
      <c r="C11" s="133" t="s">
        <v>4</v>
      </c>
      <c r="D11" s="252" t="s">
        <v>325</v>
      </c>
      <c r="E11" s="103" t="s">
        <v>329</v>
      </c>
      <c r="F11" s="103" t="s">
        <v>330</v>
      </c>
      <c r="G11" s="103" t="s">
        <v>331</v>
      </c>
      <c r="H11" s="103" t="s">
        <v>332</v>
      </c>
      <c r="I11" s="103" t="s">
        <v>333</v>
      </c>
      <c r="J11" s="103" t="s">
        <v>334</v>
      </c>
      <c r="K11" s="103" t="s">
        <v>335</v>
      </c>
      <c r="L11" s="103" t="s">
        <v>336</v>
      </c>
      <c r="M11" s="103" t="s">
        <v>337</v>
      </c>
      <c r="N11" s="103" t="s">
        <v>338</v>
      </c>
      <c r="O11" s="103" t="s">
        <v>339</v>
      </c>
      <c r="P11" s="103" t="s">
        <v>340</v>
      </c>
      <c r="Q11" s="103" t="s">
        <v>341</v>
      </c>
      <c r="R11" s="103" t="s">
        <v>342</v>
      </c>
      <c r="S11" s="103" t="s">
        <v>343</v>
      </c>
      <c r="T11" s="103" t="s">
        <v>344</v>
      </c>
      <c r="U11" s="103" t="s">
        <v>345</v>
      </c>
      <c r="V11" s="103" t="s">
        <v>346</v>
      </c>
      <c r="W11" s="103" t="s">
        <v>347</v>
      </c>
      <c r="X11" s="103" t="s">
        <v>348</v>
      </c>
      <c r="Y11" s="190" t="s">
        <v>513</v>
      </c>
      <c r="Z11" s="103" t="s">
        <v>546</v>
      </c>
      <c r="AA11" s="103" t="s">
        <v>581</v>
      </c>
      <c r="AB11" s="190" t="s">
        <v>625</v>
      </c>
      <c r="AC11" s="190" t="s">
        <v>653</v>
      </c>
      <c r="AD11" s="190" t="s">
        <v>679</v>
      </c>
      <c r="AE11" s="319" t="s">
        <v>712</v>
      </c>
      <c r="AF11" s="190" t="s">
        <v>732</v>
      </c>
    </row>
    <row r="12" spans="3:32" ht="39.5" customHeight="1" thickBot="1">
      <c r="C12" s="94">
        <v>1</v>
      </c>
      <c r="D12" s="76" t="s">
        <v>83</v>
      </c>
      <c r="E12" s="77">
        <v>129161.60000000001</v>
      </c>
      <c r="F12" s="77">
        <v>136876.99</v>
      </c>
      <c r="G12" s="77">
        <v>145446.48000000001</v>
      </c>
      <c r="H12" s="77">
        <v>141466.88</v>
      </c>
      <c r="I12" s="77">
        <v>149302.99212289555</v>
      </c>
      <c r="J12" s="77">
        <v>157253.42141316191</v>
      </c>
      <c r="K12" s="77">
        <v>158897.57012952815</v>
      </c>
      <c r="L12" s="77">
        <v>150528.15025407687</v>
      </c>
      <c r="M12" s="77">
        <v>165040.96870584207</v>
      </c>
      <c r="N12" s="77">
        <v>154317.84837019039</v>
      </c>
      <c r="O12" s="77">
        <v>165614.14309091854</v>
      </c>
      <c r="P12" s="77">
        <v>175556.33605669325</v>
      </c>
      <c r="Q12" s="77">
        <v>192839.35984848934</v>
      </c>
      <c r="R12" s="78">
        <v>221829.13012515291</v>
      </c>
      <c r="S12" s="78">
        <v>224322.69394389994</v>
      </c>
      <c r="T12" s="77">
        <v>250445.39492075713</v>
      </c>
      <c r="U12" s="77">
        <v>272404.45277512551</v>
      </c>
      <c r="V12" s="77">
        <v>306707.75376591925</v>
      </c>
      <c r="W12" s="77">
        <v>268384.15217175975</v>
      </c>
      <c r="X12" s="77">
        <v>265104.67721424636</v>
      </c>
      <c r="Y12" s="77">
        <v>249314.8914748815</v>
      </c>
      <c r="Z12" s="77">
        <v>243808.25822052429</v>
      </c>
      <c r="AA12" s="77">
        <v>271217.72211909341</v>
      </c>
      <c r="AB12" s="77">
        <v>237461.77943232248</v>
      </c>
      <c r="AC12" s="77">
        <v>269619.36260515254</v>
      </c>
      <c r="AD12" s="77">
        <v>267569.23544771271</v>
      </c>
      <c r="AE12" s="77">
        <v>260581.37300600664</v>
      </c>
      <c r="AF12" s="77">
        <v>269622.85304761713</v>
      </c>
    </row>
    <row r="13" spans="3:32" ht="39.5" customHeight="1" thickBot="1">
      <c r="C13" s="94">
        <v>2</v>
      </c>
      <c r="D13" s="76" t="s">
        <v>88</v>
      </c>
      <c r="E13" s="77">
        <v>27412.47</v>
      </c>
      <c r="F13" s="77">
        <v>30512.38</v>
      </c>
      <c r="G13" s="77">
        <v>37584.76</v>
      </c>
      <c r="H13" s="77">
        <v>36272.92</v>
      </c>
      <c r="I13" s="77">
        <v>43098.045749999997</v>
      </c>
      <c r="J13" s="77">
        <v>41226.266164332243</v>
      </c>
      <c r="K13" s="77">
        <v>42031.551368914821</v>
      </c>
      <c r="L13" s="77">
        <v>45900.585995263755</v>
      </c>
      <c r="M13" s="77">
        <v>43903.412029217827</v>
      </c>
      <c r="N13" s="77">
        <v>42066.739503163946</v>
      </c>
      <c r="O13" s="77">
        <v>46934.556999637076</v>
      </c>
      <c r="P13" s="77">
        <v>48055.118196388736</v>
      </c>
      <c r="Q13" s="77">
        <v>52557.709979886138</v>
      </c>
      <c r="R13" s="78">
        <v>57711.522540623046</v>
      </c>
      <c r="S13" s="78">
        <v>59433.480263667792</v>
      </c>
      <c r="T13" s="77">
        <v>58935.209049858415</v>
      </c>
      <c r="U13" s="77">
        <v>60377.622976741244</v>
      </c>
      <c r="V13" s="77">
        <v>60372.441456432571</v>
      </c>
      <c r="W13" s="77">
        <v>55870.091065632085</v>
      </c>
      <c r="X13" s="77">
        <v>55864.798808016378</v>
      </c>
      <c r="Y13" s="77">
        <v>52650.889022484356</v>
      </c>
      <c r="Z13" s="77">
        <v>57468.950964017698</v>
      </c>
      <c r="AA13" s="77">
        <v>60692.441423708558</v>
      </c>
      <c r="AB13" s="77">
        <v>64958.960885906832</v>
      </c>
      <c r="AC13" s="77">
        <v>75662.764121501619</v>
      </c>
      <c r="AD13" s="77">
        <v>83284.977992821136</v>
      </c>
      <c r="AE13" s="77">
        <v>98026.564059502489</v>
      </c>
      <c r="AF13" s="77">
        <v>109216.82565919003</v>
      </c>
    </row>
    <row r="14" spans="3:32" ht="39.5" customHeight="1" thickBot="1">
      <c r="C14" s="94">
        <v>3</v>
      </c>
      <c r="D14" s="76" t="s">
        <v>84</v>
      </c>
      <c r="E14" s="77">
        <v>25246.14</v>
      </c>
      <c r="F14" s="77">
        <v>21605.22</v>
      </c>
      <c r="G14" s="77">
        <v>24123.11</v>
      </c>
      <c r="H14" s="77">
        <v>27483.32</v>
      </c>
      <c r="I14" s="77">
        <v>32062.368389558702</v>
      </c>
      <c r="J14" s="77">
        <v>34488.204430596044</v>
      </c>
      <c r="K14" s="77">
        <v>39331.252839000001</v>
      </c>
      <c r="L14" s="77">
        <v>41996.610224182761</v>
      </c>
      <c r="M14" s="77">
        <v>46438.372379729903</v>
      </c>
      <c r="N14" s="77">
        <v>52830.480871431981</v>
      </c>
      <c r="O14" s="77">
        <v>49057.876738343752</v>
      </c>
      <c r="P14" s="77">
        <v>60883.580425414388</v>
      </c>
      <c r="Q14" s="77">
        <v>67112.841241778922</v>
      </c>
      <c r="R14" s="78">
        <v>77201.991113799857</v>
      </c>
      <c r="S14" s="78">
        <v>81454.503213767457</v>
      </c>
      <c r="T14" s="77">
        <v>87492.032835401449</v>
      </c>
      <c r="U14" s="77">
        <v>91103.459463485924</v>
      </c>
      <c r="V14" s="77">
        <v>86500.548808874868</v>
      </c>
      <c r="W14" s="77">
        <v>80657.703203131314</v>
      </c>
      <c r="X14" s="77">
        <v>86859.564226703253</v>
      </c>
      <c r="Y14" s="77">
        <v>79860.154570864979</v>
      </c>
      <c r="Z14" s="77">
        <v>80780.206055917515</v>
      </c>
      <c r="AA14" s="77">
        <v>83953.612536147513</v>
      </c>
      <c r="AB14" s="77">
        <v>84674.338291920591</v>
      </c>
      <c r="AC14" s="77">
        <v>93536.821161198633</v>
      </c>
      <c r="AD14" s="77">
        <v>91524.697445169993</v>
      </c>
      <c r="AE14" s="77">
        <v>89115.661511787504</v>
      </c>
      <c r="AF14" s="77">
        <v>93588.496099992917</v>
      </c>
    </row>
    <row r="15" spans="3:32" ht="39.5" customHeight="1" thickBot="1">
      <c r="C15" s="94">
        <v>4</v>
      </c>
      <c r="D15" s="76" t="s">
        <v>80</v>
      </c>
      <c r="E15" s="77">
        <v>34937.17</v>
      </c>
      <c r="F15" s="77">
        <v>36990.54</v>
      </c>
      <c r="G15" s="77">
        <v>36747.089999999997</v>
      </c>
      <c r="H15" s="77">
        <v>36713.370000000003</v>
      </c>
      <c r="I15" s="77">
        <v>38134.820634627831</v>
      </c>
      <c r="J15" s="77">
        <v>30573.078480225184</v>
      </c>
      <c r="K15" s="77">
        <v>39988.167167271415</v>
      </c>
      <c r="L15" s="77">
        <v>40595.0437972</v>
      </c>
      <c r="M15" s="77">
        <v>41298.788989278873</v>
      </c>
      <c r="N15" s="77">
        <v>41697.420715267697</v>
      </c>
      <c r="O15" s="77">
        <v>56329.959677559287</v>
      </c>
      <c r="P15" s="77">
        <v>58427.729604668508</v>
      </c>
      <c r="Q15" s="77">
        <v>61311.204867764121</v>
      </c>
      <c r="R15" s="78">
        <v>63270.830592887338</v>
      </c>
      <c r="S15" s="78">
        <v>66407.676574407524</v>
      </c>
      <c r="T15" s="77">
        <v>68360.515472709085</v>
      </c>
      <c r="U15" s="77">
        <v>69867.938483375285</v>
      </c>
      <c r="V15" s="77">
        <v>69685.540903707384</v>
      </c>
      <c r="W15" s="77">
        <v>71802.675121592431</v>
      </c>
      <c r="X15" s="77">
        <v>63346.781428826485</v>
      </c>
      <c r="Y15" s="77">
        <v>63366.733194066896</v>
      </c>
      <c r="Z15" s="77">
        <v>64396.130857877914</v>
      </c>
      <c r="AA15" s="77">
        <v>70867.575119729765</v>
      </c>
      <c r="AB15" s="77">
        <v>69822.558712330589</v>
      </c>
      <c r="AC15" s="77">
        <v>74029.713878070907</v>
      </c>
      <c r="AD15" s="77">
        <v>74193.951394402218</v>
      </c>
      <c r="AE15" s="77">
        <v>78991.25721871022</v>
      </c>
      <c r="AF15" s="77">
        <v>79909.84378745922</v>
      </c>
    </row>
    <row r="16" spans="3:32" ht="39.5" customHeight="1" thickBot="1">
      <c r="C16" s="94">
        <v>5</v>
      </c>
      <c r="D16" s="76" t="s">
        <v>120</v>
      </c>
      <c r="E16" s="77">
        <v>24064.959999999999</v>
      </c>
      <c r="F16" s="77">
        <v>26558.16</v>
      </c>
      <c r="G16" s="77">
        <v>26370.02</v>
      </c>
      <c r="H16" s="77">
        <v>25659.96</v>
      </c>
      <c r="I16" s="77">
        <v>25449.7780239366</v>
      </c>
      <c r="J16" s="77">
        <v>25670.541513879994</v>
      </c>
      <c r="K16" s="77">
        <v>25207.455616343548</v>
      </c>
      <c r="L16" s="77">
        <v>22511.484173249999</v>
      </c>
      <c r="M16" s="77">
        <v>18902.859695579999</v>
      </c>
      <c r="N16" s="77">
        <v>17084.537484119995</v>
      </c>
      <c r="O16" s="77">
        <v>22849.935448197728</v>
      </c>
      <c r="P16" s="77">
        <v>26152.405581646512</v>
      </c>
      <c r="Q16" s="77">
        <v>29730.639213579663</v>
      </c>
      <c r="R16" s="78">
        <v>36053.97414074</v>
      </c>
      <c r="S16" s="78">
        <v>41576.053309020004</v>
      </c>
      <c r="T16" s="77">
        <v>42886.977300710001</v>
      </c>
      <c r="U16" s="77">
        <v>47588.705459260003</v>
      </c>
      <c r="V16" s="77">
        <v>54514.490255169992</v>
      </c>
      <c r="W16" s="77">
        <v>44994.330196529998</v>
      </c>
      <c r="X16" s="77">
        <v>44226.934188709994</v>
      </c>
      <c r="Y16" s="77">
        <v>48462.127570960001</v>
      </c>
      <c r="Z16" s="77">
        <v>51108.713232409995</v>
      </c>
      <c r="AA16" s="77">
        <v>57059.128833400013</v>
      </c>
      <c r="AB16" s="77">
        <v>53434.14663807</v>
      </c>
      <c r="AC16" s="77">
        <v>62470.95983958678</v>
      </c>
      <c r="AD16" s="77">
        <v>67147.406586679994</v>
      </c>
      <c r="AE16" s="77">
        <v>66910.021850899997</v>
      </c>
      <c r="AF16" s="77">
        <v>67298.070006889175</v>
      </c>
    </row>
    <row r="17" spans="3:32" ht="39.5" customHeight="1" thickBot="1">
      <c r="C17" s="94">
        <v>6</v>
      </c>
      <c r="D17" s="76" t="s">
        <v>236</v>
      </c>
      <c r="E17" s="77">
        <v>5185.6000000000004</v>
      </c>
      <c r="F17" s="77">
        <v>5685.81</v>
      </c>
      <c r="G17" s="77">
        <v>14374.74</v>
      </c>
      <c r="H17" s="77">
        <v>22254.46</v>
      </c>
      <c r="I17" s="77">
        <v>14330.178608057267</v>
      </c>
      <c r="J17" s="77">
        <v>17643.792432855349</v>
      </c>
      <c r="K17" s="77">
        <v>17840.551468279999</v>
      </c>
      <c r="L17" s="77">
        <v>16991.133851222301</v>
      </c>
      <c r="M17" s="77">
        <v>17794.910467528</v>
      </c>
      <c r="N17" s="77">
        <v>15310.470947725002</v>
      </c>
      <c r="O17" s="77">
        <v>16302.521599719999</v>
      </c>
      <c r="P17" s="77">
        <v>19166.723161239999</v>
      </c>
      <c r="Q17" s="77">
        <v>20653.899931290001</v>
      </c>
      <c r="R17" s="78">
        <v>24025.56219416</v>
      </c>
      <c r="S17" s="78">
        <v>25410.034676942545</v>
      </c>
      <c r="T17" s="77">
        <v>32013.838803435559</v>
      </c>
      <c r="U17" s="77">
        <v>29291.653095950001</v>
      </c>
      <c r="V17" s="77">
        <v>34023.015340451173</v>
      </c>
      <c r="W17" s="77">
        <v>31010.021144709277</v>
      </c>
      <c r="X17" s="77">
        <v>28996.886211259996</v>
      </c>
      <c r="Y17" s="77">
        <v>25169.462127610008</v>
      </c>
      <c r="Z17" s="77">
        <v>24893.341944059997</v>
      </c>
      <c r="AA17" s="77">
        <v>27365.814749780002</v>
      </c>
      <c r="AB17" s="77">
        <v>30772.016426009999</v>
      </c>
      <c r="AC17" s="77">
        <v>31091.2063105204</v>
      </c>
      <c r="AD17" s="77">
        <v>32281.456470899997</v>
      </c>
      <c r="AE17" s="77">
        <v>34012.575098009998</v>
      </c>
      <c r="AF17" s="77">
        <v>35107.906723659995</v>
      </c>
    </row>
    <row r="18" spans="3:32" ht="39.5" customHeight="1" thickBot="1">
      <c r="C18" s="94">
        <v>7</v>
      </c>
      <c r="D18" s="76" t="s">
        <v>89</v>
      </c>
      <c r="E18" s="77">
        <v>2845.72</v>
      </c>
      <c r="F18" s="77">
        <v>2697.48</v>
      </c>
      <c r="G18" s="77">
        <v>2346.5</v>
      </c>
      <c r="H18" s="77">
        <v>2202.9</v>
      </c>
      <c r="I18" s="77">
        <v>2583.2813409</v>
      </c>
      <c r="J18" s="77">
        <v>1881.2410970798273</v>
      </c>
      <c r="K18" s="77">
        <v>2045.6141324161072</v>
      </c>
      <c r="L18" s="77">
        <v>2186.926517144439</v>
      </c>
      <c r="M18" s="77">
        <v>2081.8891309681881</v>
      </c>
      <c r="N18" s="77">
        <v>1774.3698827644075</v>
      </c>
      <c r="O18" s="77">
        <v>1434.0637016438136</v>
      </c>
      <c r="P18" s="77">
        <v>1375.4531572801352</v>
      </c>
      <c r="Q18" s="77">
        <v>1347.4757945552183</v>
      </c>
      <c r="R18" s="78">
        <v>1592.6638715261217</v>
      </c>
      <c r="S18" s="78">
        <v>1606.5603106800929</v>
      </c>
      <c r="T18" s="77">
        <v>1675.581744598752</v>
      </c>
      <c r="U18" s="77">
        <v>1837.6748792225001</v>
      </c>
      <c r="V18" s="77">
        <v>2109.2279227404997</v>
      </c>
      <c r="W18" s="77">
        <v>1803.71</v>
      </c>
      <c r="X18" s="77">
        <v>18009.333584457021</v>
      </c>
      <c r="Y18" s="77">
        <v>15502.933765481779</v>
      </c>
      <c r="Z18" s="77">
        <v>20417.806779644998</v>
      </c>
      <c r="AA18" s="77">
        <v>20924.266750325001</v>
      </c>
      <c r="AB18" s="77">
        <v>23085.363798897499</v>
      </c>
      <c r="AC18" s="77">
        <v>27055.489896580391</v>
      </c>
      <c r="AD18" s="77">
        <v>31211.477736305817</v>
      </c>
      <c r="AE18" s="77">
        <v>32213.514454387026</v>
      </c>
      <c r="AF18" s="77">
        <v>33623.296353398822</v>
      </c>
    </row>
    <row r="19" spans="3:32" ht="39.5" customHeight="1" thickBot="1">
      <c r="C19" s="94">
        <v>8</v>
      </c>
      <c r="D19" s="76" t="s">
        <v>96</v>
      </c>
      <c r="E19" s="77">
        <v>8877.4599999999991</v>
      </c>
      <c r="F19" s="77">
        <v>8375.6</v>
      </c>
      <c r="G19" s="77">
        <v>7886.23</v>
      </c>
      <c r="H19" s="77">
        <v>8815.39</v>
      </c>
      <c r="I19" s="77">
        <v>9417.3475431049992</v>
      </c>
      <c r="J19" s="77">
        <v>11634.059352786173</v>
      </c>
      <c r="K19" s="77">
        <v>11450.667253419999</v>
      </c>
      <c r="L19" s="77">
        <v>11006.897778567498</v>
      </c>
      <c r="M19" s="77">
        <v>11166.32474145</v>
      </c>
      <c r="N19" s="77">
        <v>10339.32458587727</v>
      </c>
      <c r="O19" s="77">
        <v>10834.003661962242</v>
      </c>
      <c r="P19" s="77">
        <v>16619.087508682496</v>
      </c>
      <c r="Q19" s="77">
        <v>16520.180969485002</v>
      </c>
      <c r="R19" s="78">
        <v>17980.105898255002</v>
      </c>
      <c r="S19" s="78">
        <v>19021.594026737497</v>
      </c>
      <c r="T19" s="77">
        <v>21628.392922067495</v>
      </c>
      <c r="U19" s="77">
        <v>22430.985416402502</v>
      </c>
      <c r="V19" s="77">
        <v>25479.512753592502</v>
      </c>
      <c r="W19" s="77">
        <v>23767.365171058998</v>
      </c>
      <c r="X19" s="77">
        <v>24828.089712610003</v>
      </c>
      <c r="Y19" s="77">
        <v>24418.598808668496</v>
      </c>
      <c r="Z19" s="77">
        <v>32277.684956937501</v>
      </c>
      <c r="AA19" s="77">
        <v>25268.554187757501</v>
      </c>
      <c r="AB19" s="77">
        <v>22134.043507194998</v>
      </c>
      <c r="AC19" s="77">
        <v>19136.441573637014</v>
      </c>
      <c r="AD19" s="77">
        <v>18171.640463809999</v>
      </c>
      <c r="AE19" s="77">
        <v>18909.070019942501</v>
      </c>
      <c r="AF19" s="77">
        <v>22760.641390916251</v>
      </c>
    </row>
    <row r="20" spans="3:32" ht="39.5" customHeight="1" thickBot="1">
      <c r="C20" s="94">
        <v>9</v>
      </c>
      <c r="D20" s="76" t="s">
        <v>85</v>
      </c>
      <c r="E20" s="77">
        <v>8029.05</v>
      </c>
      <c r="F20" s="77">
        <v>7552.65</v>
      </c>
      <c r="G20" s="77">
        <v>8004.37</v>
      </c>
      <c r="H20" s="77">
        <v>10141.31</v>
      </c>
      <c r="I20" s="77">
        <v>12252.812148889723</v>
      </c>
      <c r="J20" s="77">
        <v>9864.2067097511936</v>
      </c>
      <c r="K20" s="77">
        <v>11091.666882000001</v>
      </c>
      <c r="L20" s="77">
        <v>12221.143270799999</v>
      </c>
      <c r="M20" s="77">
        <v>11972.023821999999</v>
      </c>
      <c r="N20" s="77">
        <v>10995.790150617493</v>
      </c>
      <c r="O20" s="77">
        <v>11780.534705907459</v>
      </c>
      <c r="P20" s="77">
        <v>12244.02312399033</v>
      </c>
      <c r="Q20" s="77">
        <v>12994.741146340282</v>
      </c>
      <c r="R20" s="78">
        <v>12527.669585697953</v>
      </c>
      <c r="S20" s="78">
        <v>13199.917928584546</v>
      </c>
      <c r="T20" s="77">
        <v>13702.720955266253</v>
      </c>
      <c r="U20" s="77">
        <v>13339.740555824434</v>
      </c>
      <c r="V20" s="77">
        <v>13890.489907550378</v>
      </c>
      <c r="W20" s="77">
        <v>13544.797907734461</v>
      </c>
      <c r="X20" s="77">
        <v>14025.937246381258</v>
      </c>
      <c r="Y20" s="77">
        <v>13870.482063106707</v>
      </c>
      <c r="Z20" s="77">
        <v>14956.129181504159</v>
      </c>
      <c r="AA20" s="77">
        <v>18344.454176096402</v>
      </c>
      <c r="AB20" s="77">
        <v>16285.852383374227</v>
      </c>
      <c r="AC20" s="77">
        <v>16132.176053786605</v>
      </c>
      <c r="AD20" s="77">
        <v>20336.286147413764</v>
      </c>
      <c r="AE20" s="77">
        <v>20729.748718261701</v>
      </c>
      <c r="AF20" s="77">
        <v>21997.462345710832</v>
      </c>
    </row>
    <row r="21" spans="3:32" ht="39.5" customHeight="1" thickBot="1">
      <c r="C21" s="94">
        <v>10</v>
      </c>
      <c r="D21" s="76" t="s">
        <v>97</v>
      </c>
      <c r="E21" s="77">
        <v>14264.65</v>
      </c>
      <c r="F21" s="77">
        <v>12425.82</v>
      </c>
      <c r="G21" s="77">
        <v>12142.83</v>
      </c>
      <c r="H21" s="77">
        <v>11150.31</v>
      </c>
      <c r="I21" s="77">
        <v>11921.509111844571</v>
      </c>
      <c r="J21" s="77">
        <v>11910.672787927706</v>
      </c>
      <c r="K21" s="77">
        <v>13293.493669269999</v>
      </c>
      <c r="L21" s="77">
        <v>12287.499433801779</v>
      </c>
      <c r="M21" s="77">
        <v>12677.60822952809</v>
      </c>
      <c r="N21" s="77">
        <v>13760.985717235621</v>
      </c>
      <c r="O21" s="77">
        <v>12085.513506004379</v>
      </c>
      <c r="P21" s="77">
        <v>11492.594668443886</v>
      </c>
      <c r="Q21" s="77">
        <v>11250.174102581243</v>
      </c>
      <c r="R21" s="78">
        <v>11887.460250553835</v>
      </c>
      <c r="S21" s="78">
        <v>11058.220220005009</v>
      </c>
      <c r="T21" s="77">
        <v>10312.956321935448</v>
      </c>
      <c r="U21" s="77">
        <v>9821.7041361418724</v>
      </c>
      <c r="V21" s="77">
        <v>10321.583834171688</v>
      </c>
      <c r="W21" s="77">
        <v>9672.9383410637074</v>
      </c>
      <c r="X21" s="77">
        <v>9589.0271993514616</v>
      </c>
      <c r="Y21" s="77">
        <v>9758.1427066233846</v>
      </c>
      <c r="Z21" s="77">
        <v>10632.981970385194</v>
      </c>
      <c r="AA21" s="77">
        <v>12072.148527540588</v>
      </c>
      <c r="AB21" s="77">
        <v>13854.064379172931</v>
      </c>
      <c r="AC21" s="77">
        <v>17304.524583832394</v>
      </c>
      <c r="AD21" s="77">
        <v>19024.520397314467</v>
      </c>
      <c r="AE21" s="77">
        <v>21112.73047532139</v>
      </c>
      <c r="AF21" s="77">
        <v>21828.266393461123</v>
      </c>
    </row>
    <row r="22" spans="3:32" ht="39.5" customHeight="1" thickBot="1">
      <c r="C22" s="94">
        <v>11</v>
      </c>
      <c r="D22" s="76" t="s">
        <v>506</v>
      </c>
      <c r="E22" s="77">
        <v>6933.25</v>
      </c>
      <c r="F22" s="77">
        <v>6612.24</v>
      </c>
      <c r="G22" s="77">
        <v>6236.21</v>
      </c>
      <c r="H22" s="77">
        <v>5777.62</v>
      </c>
      <c r="I22" s="77">
        <v>5254.9120886372521</v>
      </c>
      <c r="J22" s="77">
        <v>5803.3656505821382</v>
      </c>
      <c r="K22" s="77">
        <v>5945.7950382800009</v>
      </c>
      <c r="L22" s="77">
        <v>6217.2234561311252</v>
      </c>
      <c r="M22" s="77">
        <v>5862.1751312699998</v>
      </c>
      <c r="N22" s="77">
        <v>6700.9717557500535</v>
      </c>
      <c r="O22" s="77">
        <v>7014.7199266528287</v>
      </c>
      <c r="P22" s="77">
        <v>8388.8812860212583</v>
      </c>
      <c r="Q22" s="77">
        <v>9530.8605088386921</v>
      </c>
      <c r="R22" s="78">
        <v>9920.9441768886263</v>
      </c>
      <c r="S22" s="78">
        <v>9546.6587499638736</v>
      </c>
      <c r="T22" s="77">
        <v>9940.9773290697485</v>
      </c>
      <c r="U22" s="77">
        <v>9820.42177397675</v>
      </c>
      <c r="V22" s="77">
        <v>10381.909302849375</v>
      </c>
      <c r="W22" s="77">
        <v>9463.6165859941248</v>
      </c>
      <c r="X22" s="77">
        <v>16048.48404049575</v>
      </c>
      <c r="Y22" s="77">
        <v>16383.587388618947</v>
      </c>
      <c r="Z22" s="77">
        <v>16802.850651820001</v>
      </c>
      <c r="AA22" s="77">
        <v>17210.481691698402</v>
      </c>
      <c r="AB22" s="77">
        <v>16255.029852989501</v>
      </c>
      <c r="AC22" s="77">
        <v>16237.335010275001</v>
      </c>
      <c r="AD22" s="77">
        <v>18663.145685547639</v>
      </c>
      <c r="AE22" s="77">
        <v>19653.498569759999</v>
      </c>
      <c r="AF22" s="77">
        <v>21638.21810677</v>
      </c>
    </row>
    <row r="23" spans="3:32" ht="39.5" customHeight="1" thickBot="1">
      <c r="C23" s="94">
        <v>12</v>
      </c>
      <c r="D23" s="76" t="s">
        <v>183</v>
      </c>
      <c r="E23" s="77">
        <v>0</v>
      </c>
      <c r="F23" s="77">
        <v>0</v>
      </c>
      <c r="G23" s="77">
        <v>0</v>
      </c>
      <c r="H23" s="77">
        <v>0</v>
      </c>
      <c r="I23" s="77">
        <v>0</v>
      </c>
      <c r="J23" s="77">
        <v>0</v>
      </c>
      <c r="K23" s="77">
        <v>19.873000000000001</v>
      </c>
      <c r="L23" s="77">
        <v>19.747975</v>
      </c>
      <c r="M23" s="77">
        <v>163.27936790000001</v>
      </c>
      <c r="N23" s="77">
        <v>167.56</v>
      </c>
      <c r="O23" s="77">
        <v>165.84</v>
      </c>
      <c r="P23" s="77">
        <v>165.45999999999998</v>
      </c>
      <c r="Q23" s="77">
        <v>163.97300000000001</v>
      </c>
      <c r="R23" s="78">
        <v>233.19600000000003</v>
      </c>
      <c r="S23" s="78">
        <v>233.14400000000001</v>
      </c>
      <c r="T23" s="77">
        <v>233.12599999999998</v>
      </c>
      <c r="U23" s="77">
        <v>251.59</v>
      </c>
      <c r="V23" s="77">
        <v>270.82179722222219</v>
      </c>
      <c r="W23" s="77">
        <v>284.26076333414994</v>
      </c>
      <c r="X23" s="77">
        <v>369.82423800000004</v>
      </c>
      <c r="Y23" s="77">
        <v>813.94397976405196</v>
      </c>
      <c r="Z23" s="77">
        <v>2360.56</v>
      </c>
      <c r="AA23" s="77">
        <v>2336.950755125431</v>
      </c>
      <c r="AB23" s="77">
        <v>2336.950755125431</v>
      </c>
      <c r="AC23" s="77">
        <v>2721.7800191994352</v>
      </c>
      <c r="AD23" s="77">
        <v>4558.1006932105574</v>
      </c>
      <c r="AE23" s="77">
        <v>5977.49</v>
      </c>
      <c r="AF23" s="77">
        <v>19694.042771650082</v>
      </c>
    </row>
    <row r="24" spans="3:32" ht="39.5" customHeight="1" thickBot="1">
      <c r="C24" s="94">
        <v>13</v>
      </c>
      <c r="D24" s="76" t="s">
        <v>160</v>
      </c>
      <c r="E24" s="77">
        <v>2522.89</v>
      </c>
      <c r="F24" s="77">
        <v>1601.38</v>
      </c>
      <c r="G24" s="77">
        <v>1737.86</v>
      </c>
      <c r="H24" s="77">
        <v>1695.45</v>
      </c>
      <c r="I24" s="77">
        <v>1660.3322337300001</v>
      </c>
      <c r="J24" s="77">
        <v>1939.98982933</v>
      </c>
      <c r="K24" s="77">
        <v>1952.8958903299999</v>
      </c>
      <c r="L24" s="77">
        <v>1639.5880173099999</v>
      </c>
      <c r="M24" s="77">
        <v>1817.9663283899999</v>
      </c>
      <c r="N24" s="77">
        <v>1704.9363352700002</v>
      </c>
      <c r="O24" s="77">
        <v>2114.9219192569999</v>
      </c>
      <c r="P24" s="77">
        <v>2542.2947011699998</v>
      </c>
      <c r="Q24" s="77">
        <v>2276.3347882600001</v>
      </c>
      <c r="R24" s="78">
        <v>3778.7276667799997</v>
      </c>
      <c r="S24" s="78">
        <v>6049.2829249200013</v>
      </c>
      <c r="T24" s="77">
        <v>6510.4547500699991</v>
      </c>
      <c r="U24" s="77">
        <v>6199.3755916099999</v>
      </c>
      <c r="V24" s="77">
        <v>7046.8054580799999</v>
      </c>
      <c r="W24" s="77">
        <v>6153.5174608500001</v>
      </c>
      <c r="X24" s="77">
        <v>6256.6123041399987</v>
      </c>
      <c r="Y24" s="77">
        <v>10005.26925641</v>
      </c>
      <c r="Z24" s="77">
        <v>10364.517951260001</v>
      </c>
      <c r="AA24" s="77">
        <v>11077.235048089999</v>
      </c>
      <c r="AB24" s="77">
        <v>11971.799502527498</v>
      </c>
      <c r="AC24" s="77">
        <v>15170.960968679999</v>
      </c>
      <c r="AD24" s="77">
        <v>16402.047556052497</v>
      </c>
      <c r="AE24" s="77">
        <v>15810.035738799999</v>
      </c>
      <c r="AF24" s="77">
        <v>15306.935557159997</v>
      </c>
    </row>
    <row r="25" spans="3:32" ht="39.5" customHeight="1" thickBot="1">
      <c r="C25" s="94">
        <v>14</v>
      </c>
      <c r="D25" s="76" t="s">
        <v>158</v>
      </c>
      <c r="E25" s="77">
        <v>4584.2700000000004</v>
      </c>
      <c r="F25" s="77">
        <v>4543.3100000000004</v>
      </c>
      <c r="G25" s="77">
        <v>4613.2700000000004</v>
      </c>
      <c r="H25" s="77">
        <v>4453.37</v>
      </c>
      <c r="I25" s="77">
        <v>4450.8799684119958</v>
      </c>
      <c r="J25" s="77">
        <v>5798.0422374125619</v>
      </c>
      <c r="K25" s="77">
        <v>5714.2458230000002</v>
      </c>
      <c r="L25" s="77">
        <v>5774.4251855900002</v>
      </c>
      <c r="M25" s="77">
        <v>5789.670615</v>
      </c>
      <c r="N25" s="77">
        <v>6254.65660295</v>
      </c>
      <c r="O25" s="77">
        <v>4754.1868219781672</v>
      </c>
      <c r="P25" s="77">
        <v>6521.4831243199997</v>
      </c>
      <c r="Q25" s="77">
        <v>6563.6727882099985</v>
      </c>
      <c r="R25" s="78">
        <v>6767.3642553332502</v>
      </c>
      <c r="S25" s="78">
        <v>7024.6431560405645</v>
      </c>
      <c r="T25" s="77">
        <v>7337.4919105918334</v>
      </c>
      <c r="U25" s="77">
        <v>7946.1119220040246</v>
      </c>
      <c r="V25" s="77">
        <v>9327.7907640520862</v>
      </c>
      <c r="W25" s="77">
        <v>9706.9538009688276</v>
      </c>
      <c r="X25" s="77">
        <v>10733.715121120746</v>
      </c>
      <c r="Y25" s="77">
        <v>11046.479461420235</v>
      </c>
      <c r="Z25" s="77">
        <v>11031.497335873257</v>
      </c>
      <c r="AA25" s="77">
        <v>12273.809911628019</v>
      </c>
      <c r="AB25" s="77">
        <v>13271.065397966018</v>
      </c>
      <c r="AC25" s="77">
        <v>13325.436371267919</v>
      </c>
      <c r="AD25" s="77">
        <v>14125.542830242082</v>
      </c>
      <c r="AE25" s="77">
        <v>14265.246026658657</v>
      </c>
      <c r="AF25" s="77">
        <v>14961.466538792378</v>
      </c>
    </row>
    <row r="26" spans="3:32" ht="39.5" customHeight="1" thickBot="1">
      <c r="C26" s="94">
        <v>15</v>
      </c>
      <c r="D26" s="76" t="s">
        <v>92</v>
      </c>
      <c r="E26" s="77">
        <v>1548.65</v>
      </c>
      <c r="F26" s="77">
        <v>2535.62</v>
      </c>
      <c r="G26" s="77">
        <v>2699.03</v>
      </c>
      <c r="H26" s="77">
        <v>3011.61</v>
      </c>
      <c r="I26" s="77">
        <v>4092.7635287026569</v>
      </c>
      <c r="J26" s="77">
        <v>3465.5081720088365</v>
      </c>
      <c r="K26" s="77">
        <v>3398.4931100000003</v>
      </c>
      <c r="L26" s="77">
        <v>4270.0047709999999</v>
      </c>
      <c r="M26" s="77">
        <v>4602.6124369999998</v>
      </c>
      <c r="N26" s="77">
        <v>4518.8781249557233</v>
      </c>
      <c r="O26" s="77">
        <v>3983.1064125114954</v>
      </c>
      <c r="P26" s="77">
        <v>5102.191572203983</v>
      </c>
      <c r="Q26" s="77">
        <v>5544.7599595236761</v>
      </c>
      <c r="R26" s="78">
        <v>6180.9356200000002</v>
      </c>
      <c r="S26" s="78">
        <v>6815.8259779999998</v>
      </c>
      <c r="T26" s="77">
        <v>6827.7082750604704</v>
      </c>
      <c r="U26" s="77">
        <v>6420.6120520932491</v>
      </c>
      <c r="V26" s="77">
        <v>6513.592129207299</v>
      </c>
      <c r="W26" s="77">
        <v>6887.5904222880545</v>
      </c>
      <c r="X26" s="77">
        <v>6690.8257303499995</v>
      </c>
      <c r="Y26" s="77">
        <v>6007.5655471800001</v>
      </c>
      <c r="Z26" s="77">
        <v>7074.1272179999996</v>
      </c>
      <c r="AA26" s="77">
        <v>7808.7126270000008</v>
      </c>
      <c r="AB26" s="77">
        <v>7725.1177889999999</v>
      </c>
      <c r="AC26" s="77">
        <v>9630.4156528674994</v>
      </c>
      <c r="AD26" s="77">
        <v>12165.938717596558</v>
      </c>
      <c r="AE26" s="77">
        <v>13161.533274612777</v>
      </c>
      <c r="AF26" s="77">
        <v>14593.252286858373</v>
      </c>
    </row>
    <row r="27" spans="3:32" ht="39.5" customHeight="1" thickBot="1">
      <c r="C27" s="94">
        <v>16</v>
      </c>
      <c r="D27" s="76" t="s">
        <v>100</v>
      </c>
      <c r="E27" s="77">
        <v>7805.02</v>
      </c>
      <c r="F27" s="77">
        <v>229.75</v>
      </c>
      <c r="G27" s="77">
        <v>333.65</v>
      </c>
      <c r="H27" s="77">
        <v>438.02</v>
      </c>
      <c r="I27" s="77">
        <v>6350.4314376270304</v>
      </c>
      <c r="J27" s="77">
        <v>9564.4669053199996</v>
      </c>
      <c r="K27" s="77">
        <v>8732.4952648103063</v>
      </c>
      <c r="L27" s="77">
        <v>9650.2216841555564</v>
      </c>
      <c r="M27" s="77">
        <v>10734.540155510002</v>
      </c>
      <c r="N27" s="77">
        <v>9683.1534754191816</v>
      </c>
      <c r="O27" s="77">
        <v>10335.92998383982</v>
      </c>
      <c r="P27" s="77">
        <v>10729.293755969698</v>
      </c>
      <c r="Q27" s="77">
        <v>11099.138828743384</v>
      </c>
      <c r="R27" s="78">
        <v>10292.639625108162</v>
      </c>
      <c r="S27" s="78">
        <v>9928.1653617884767</v>
      </c>
      <c r="T27" s="77">
        <v>11043.645011427991</v>
      </c>
      <c r="U27" s="77">
        <v>11573.288215438948</v>
      </c>
      <c r="V27" s="77">
        <v>13420.63475008354</v>
      </c>
      <c r="W27" s="77">
        <v>14653.121793069453</v>
      </c>
      <c r="X27" s="77">
        <v>17003.677902141091</v>
      </c>
      <c r="Y27" s="77">
        <v>17207.641272706485</v>
      </c>
      <c r="Z27" s="77">
        <v>18595.903113601482</v>
      </c>
      <c r="AA27" s="77">
        <v>19354.041015226059</v>
      </c>
      <c r="AB27" s="77">
        <v>18434.276396000001</v>
      </c>
      <c r="AC27" s="77">
        <v>15949.575297641946</v>
      </c>
      <c r="AD27" s="77">
        <v>15306.443306654068</v>
      </c>
      <c r="AE27" s="77">
        <v>14932.071082409999</v>
      </c>
      <c r="AF27" s="77">
        <v>14283.753014677386</v>
      </c>
    </row>
    <row r="28" spans="3:32" ht="39.5" customHeight="1" thickBot="1">
      <c r="C28" s="94">
        <v>17</v>
      </c>
      <c r="D28" s="76" t="s">
        <v>101</v>
      </c>
      <c r="E28" s="77" t="s">
        <v>5</v>
      </c>
      <c r="F28" s="77" t="s">
        <v>5</v>
      </c>
      <c r="G28" s="77" t="s">
        <v>5</v>
      </c>
      <c r="H28" s="77">
        <v>179.98</v>
      </c>
      <c r="I28" s="77">
        <v>246.57599999999999</v>
      </c>
      <c r="J28" s="77">
        <v>571.62218206000011</v>
      </c>
      <c r="K28" s="77">
        <v>928.50443528999995</v>
      </c>
      <c r="L28" s="77">
        <v>912.09138002999998</v>
      </c>
      <c r="M28" s="77">
        <v>1259.9651194600001</v>
      </c>
      <c r="N28" s="77">
        <v>1575.4169325399998</v>
      </c>
      <c r="O28" s="77">
        <v>2492.6896965000001</v>
      </c>
      <c r="P28" s="77">
        <v>4451.4527217379336</v>
      </c>
      <c r="Q28" s="77">
        <v>6685.4408369925004</v>
      </c>
      <c r="R28" s="78">
        <v>8314.5965836650739</v>
      </c>
      <c r="S28" s="78">
        <v>9165.6947688868222</v>
      </c>
      <c r="T28" s="77">
        <v>9128.2506150600002</v>
      </c>
      <c r="U28" s="77">
        <v>9356.2361650579714</v>
      </c>
      <c r="V28" s="77">
        <v>8583.2439392250708</v>
      </c>
      <c r="W28" s="77">
        <v>9272.4184262700001</v>
      </c>
      <c r="X28" s="77">
        <v>9226.7201317151885</v>
      </c>
      <c r="Y28" s="77">
        <v>7841.4571658733321</v>
      </c>
      <c r="Z28" s="77">
        <v>7909.5364457621572</v>
      </c>
      <c r="AA28" s="77">
        <v>8228.346211108812</v>
      </c>
      <c r="AB28" s="77">
        <v>8610.1618531684235</v>
      </c>
      <c r="AC28" s="77">
        <v>10281.321938534085</v>
      </c>
      <c r="AD28" s="77">
        <v>13262.441179820413</v>
      </c>
      <c r="AE28" s="77">
        <v>13481.492803959411</v>
      </c>
      <c r="AF28" s="77">
        <v>14086.090598651419</v>
      </c>
    </row>
    <row r="29" spans="3:32" ht="39.5" customHeight="1" thickBot="1">
      <c r="C29" s="94">
        <v>18</v>
      </c>
      <c r="D29" s="76" t="s">
        <v>108</v>
      </c>
      <c r="E29" s="77">
        <v>4094.38</v>
      </c>
      <c r="F29" s="77">
        <v>4243.7700000000004</v>
      </c>
      <c r="G29" s="77">
        <v>4137.1099999999997</v>
      </c>
      <c r="H29" s="77">
        <v>4040.08</v>
      </c>
      <c r="I29" s="77">
        <v>2627.8026436652126</v>
      </c>
      <c r="J29" s="77">
        <v>5141.1899963300002</v>
      </c>
      <c r="K29" s="77">
        <v>5172.655769</v>
      </c>
      <c r="L29" s="77">
        <v>3827.1624503000003</v>
      </c>
      <c r="M29" s="77">
        <v>3829.9394499999999</v>
      </c>
      <c r="N29" s="77">
        <v>3902.8204000000001</v>
      </c>
      <c r="O29" s="77">
        <v>3693.9765459468463</v>
      </c>
      <c r="P29" s="77">
        <v>3576.6568853500312</v>
      </c>
      <c r="Q29" s="77">
        <v>5246.7689137742136</v>
      </c>
      <c r="R29" s="78">
        <v>5659.846312874578</v>
      </c>
      <c r="S29" s="78">
        <v>5845.7288512567884</v>
      </c>
      <c r="T29" s="77">
        <v>6279.152284159999</v>
      </c>
      <c r="U29" s="77">
        <v>7382.4053770345836</v>
      </c>
      <c r="V29" s="77">
        <v>7165.9347138900002</v>
      </c>
      <c r="W29" s="77">
        <v>8190.3558260037225</v>
      </c>
      <c r="X29" s="77">
        <v>8166.0234882353052</v>
      </c>
      <c r="Y29" s="77">
        <v>8524.0563314092233</v>
      </c>
      <c r="Z29" s="77">
        <v>8618.0825926712823</v>
      </c>
      <c r="AA29" s="77">
        <v>9069.9173980897449</v>
      </c>
      <c r="AB29" s="77">
        <v>8737.1230458838072</v>
      </c>
      <c r="AC29" s="77">
        <v>8808.5578483179524</v>
      </c>
      <c r="AD29" s="77">
        <v>9185.8468941496758</v>
      </c>
      <c r="AE29" s="77">
        <v>9323.4357881221877</v>
      </c>
      <c r="AF29" s="77">
        <v>9694.8696259335993</v>
      </c>
    </row>
    <row r="30" spans="3:32" ht="39.5" customHeight="1" thickBot="1">
      <c r="C30" s="94">
        <v>19</v>
      </c>
      <c r="D30" s="76" t="s">
        <v>102</v>
      </c>
      <c r="E30" s="77">
        <v>0</v>
      </c>
      <c r="F30" s="77">
        <v>155.21</v>
      </c>
      <c r="G30" s="77">
        <v>488.2</v>
      </c>
      <c r="H30" s="77">
        <v>2790.85</v>
      </c>
      <c r="I30" s="77">
        <v>3552.3202036600001</v>
      </c>
      <c r="J30" s="77">
        <v>3280.9196799217116</v>
      </c>
      <c r="K30" s="77">
        <v>3346.1145373999998</v>
      </c>
      <c r="L30" s="77">
        <v>3200.5077569500004</v>
      </c>
      <c r="M30" s="77">
        <v>3863.4565056127849</v>
      </c>
      <c r="N30" s="77">
        <v>2964.3041341283633</v>
      </c>
      <c r="O30" s="77">
        <v>3353.1237092235615</v>
      </c>
      <c r="P30" s="77">
        <v>5509.7846986633849</v>
      </c>
      <c r="Q30" s="77">
        <v>4113.2923384794194</v>
      </c>
      <c r="R30" s="78">
        <v>4385.58572095</v>
      </c>
      <c r="S30" s="78">
        <v>5981.1274867230004</v>
      </c>
      <c r="T30" s="77">
        <v>7313.2032756089993</v>
      </c>
      <c r="U30" s="77">
        <v>6658.1631202850003</v>
      </c>
      <c r="V30" s="77">
        <v>7039.8161316229998</v>
      </c>
      <c r="W30" s="77">
        <v>6162.6265407559113</v>
      </c>
      <c r="X30" s="77">
        <v>6464.8888933959997</v>
      </c>
      <c r="Y30" s="77">
        <v>5967.8844965400003</v>
      </c>
      <c r="Z30" s="77">
        <v>5889.7808925080008</v>
      </c>
      <c r="AA30" s="77">
        <v>6467.7018871996006</v>
      </c>
      <c r="AB30" s="77">
        <v>6519.343987747</v>
      </c>
      <c r="AC30" s="77">
        <v>5761.559948612</v>
      </c>
      <c r="AD30" s="77">
        <v>6430.3036441469994</v>
      </c>
      <c r="AE30" s="77">
        <v>8591.6566438619993</v>
      </c>
      <c r="AF30" s="77">
        <v>8289.5358656896005</v>
      </c>
    </row>
    <row r="31" spans="3:32" ht="39.5" customHeight="1" thickBot="1">
      <c r="C31" s="94">
        <v>20</v>
      </c>
      <c r="D31" s="76" t="s">
        <v>138</v>
      </c>
      <c r="E31" s="77">
        <v>2212.41</v>
      </c>
      <c r="F31" s="77">
        <v>2819.06</v>
      </c>
      <c r="G31" s="77">
        <v>3216.4</v>
      </c>
      <c r="H31" s="77">
        <v>3378.01</v>
      </c>
      <c r="I31" s="77">
        <v>3041.65448397</v>
      </c>
      <c r="J31" s="77">
        <v>3516.8383729981656</v>
      </c>
      <c r="K31" s="77">
        <v>2507.1418659999999</v>
      </c>
      <c r="L31" s="77">
        <v>3503.3121181399997</v>
      </c>
      <c r="M31" s="77">
        <v>4048.8351699999998</v>
      </c>
      <c r="N31" s="77">
        <v>3713.8520254563005</v>
      </c>
      <c r="O31" s="77">
        <v>4426.2725365742108</v>
      </c>
      <c r="P31" s="77">
        <v>4740.5545949999996</v>
      </c>
      <c r="Q31" s="77">
        <v>4673.6396489999997</v>
      </c>
      <c r="R31" s="78">
        <v>5340.5460838199997</v>
      </c>
      <c r="S31" s="78">
        <v>6801.3682494500008</v>
      </c>
      <c r="T31" s="77">
        <v>7098.4496451600007</v>
      </c>
      <c r="U31" s="77">
        <v>6485.8318818449998</v>
      </c>
      <c r="V31" s="77">
        <v>7584.6647145499992</v>
      </c>
      <c r="W31" s="77">
        <v>7006.5380906800001</v>
      </c>
      <c r="X31" s="77">
        <v>6937.2023950900002</v>
      </c>
      <c r="Y31" s="77">
        <v>6809.4168482950008</v>
      </c>
      <c r="Z31" s="77">
        <v>6803.8894020200005</v>
      </c>
      <c r="AA31" s="77">
        <v>11891.777440200001</v>
      </c>
      <c r="AB31" s="77">
        <v>7568.7962331885001</v>
      </c>
      <c r="AC31" s="77">
        <v>8134.6794508349994</v>
      </c>
      <c r="AD31" s="77">
        <v>8325.1762082999994</v>
      </c>
      <c r="AE31" s="77">
        <v>8188.0295304600004</v>
      </c>
      <c r="AF31" s="77">
        <v>8272.1875903550008</v>
      </c>
    </row>
    <row r="32" spans="3:32" ht="39.5" customHeight="1" thickBot="1">
      <c r="C32" s="94">
        <v>21</v>
      </c>
      <c r="D32" s="46" t="s">
        <v>159</v>
      </c>
      <c r="E32" s="77">
        <v>3824.49</v>
      </c>
      <c r="F32" s="77">
        <v>4202.93</v>
      </c>
      <c r="G32" s="77">
        <v>4048.25</v>
      </c>
      <c r="H32" s="77">
        <v>3561.2</v>
      </c>
      <c r="I32" s="77">
        <v>4450.2560249425496</v>
      </c>
      <c r="J32" s="77">
        <v>4612.7793292536853</v>
      </c>
      <c r="K32" s="77">
        <v>4595.353263</v>
      </c>
      <c r="L32" s="77">
        <v>3018.0772620146104</v>
      </c>
      <c r="M32" s="77">
        <v>3183.2148802499996</v>
      </c>
      <c r="N32" s="77">
        <v>3006.6139934475004</v>
      </c>
      <c r="O32" s="77">
        <v>2777.0685540514614</v>
      </c>
      <c r="P32" s="77">
        <v>2844.2011522974171</v>
      </c>
      <c r="Q32" s="77">
        <v>3078.1872331095074</v>
      </c>
      <c r="R32" s="78">
        <v>3224.3998129617785</v>
      </c>
      <c r="S32" s="78">
        <v>2860.1381298927477</v>
      </c>
      <c r="T32" s="77">
        <v>3137.9133663122711</v>
      </c>
      <c r="U32" s="77">
        <v>3038.3342064301755</v>
      </c>
      <c r="V32" s="77">
        <v>3098.9794693556064</v>
      </c>
      <c r="W32" s="77">
        <v>2777.7005755516152</v>
      </c>
      <c r="X32" s="77">
        <v>3800.1986611571174</v>
      </c>
      <c r="Y32" s="77">
        <v>3799.5733111395039</v>
      </c>
      <c r="Z32" s="77">
        <v>3310.9939005481506</v>
      </c>
      <c r="AA32" s="77">
        <v>3477.2012865733118</v>
      </c>
      <c r="AB32" s="77">
        <v>6086.3348007880486</v>
      </c>
      <c r="AC32" s="77">
        <v>6362.8985950206625</v>
      </c>
      <c r="AD32" s="77">
        <v>6721.172431774512</v>
      </c>
      <c r="AE32" s="77">
        <v>6923.6876202449994</v>
      </c>
      <c r="AF32" s="77">
        <v>7002.3929561000004</v>
      </c>
    </row>
    <row r="33" spans="3:32" ht="39.5" customHeight="1" thickBot="1">
      <c r="C33" s="94">
        <v>22</v>
      </c>
      <c r="D33" s="76" t="s">
        <v>227</v>
      </c>
      <c r="E33" s="77" t="s">
        <v>5</v>
      </c>
      <c r="F33" s="77" t="s">
        <v>5</v>
      </c>
      <c r="G33" s="77" t="s">
        <v>5</v>
      </c>
      <c r="H33" s="77" t="s">
        <v>5</v>
      </c>
      <c r="I33" s="77" t="s">
        <v>5</v>
      </c>
      <c r="J33" s="77" t="s">
        <v>5</v>
      </c>
      <c r="K33" s="77" t="s">
        <v>5</v>
      </c>
      <c r="L33" s="77" t="s">
        <v>5</v>
      </c>
      <c r="M33" s="77" t="s">
        <v>5</v>
      </c>
      <c r="N33" s="77" t="s">
        <v>5</v>
      </c>
      <c r="O33" s="77" t="s">
        <v>5</v>
      </c>
      <c r="P33" s="77" t="s">
        <v>5</v>
      </c>
      <c r="Q33" s="77" t="s">
        <v>5</v>
      </c>
      <c r="R33" s="77" t="s">
        <v>5</v>
      </c>
      <c r="S33" s="77" t="s">
        <v>5</v>
      </c>
      <c r="T33" s="77" t="s">
        <v>5</v>
      </c>
      <c r="U33" s="77" t="s">
        <v>5</v>
      </c>
      <c r="V33" s="77" t="s">
        <v>5</v>
      </c>
      <c r="W33" s="77" t="s">
        <v>5</v>
      </c>
      <c r="X33" s="77" t="s">
        <v>5</v>
      </c>
      <c r="Y33" s="77">
        <v>7513.2942362419999</v>
      </c>
      <c r="Z33" s="77">
        <v>7903.4848344028651</v>
      </c>
      <c r="AA33" s="77">
        <v>4766.474960700989</v>
      </c>
      <c r="AB33" s="77">
        <v>5240.495624958412</v>
      </c>
      <c r="AC33" s="77">
        <v>5816.2711372875001</v>
      </c>
      <c r="AD33" s="77">
        <v>7466.5343042365412</v>
      </c>
      <c r="AE33" s="77">
        <v>7583.0200866456953</v>
      </c>
      <c r="AF33" s="77">
        <v>6910.709179516356</v>
      </c>
    </row>
    <row r="34" spans="3:32" ht="39.5" customHeight="1" thickBot="1">
      <c r="C34" s="94">
        <v>23</v>
      </c>
      <c r="D34" s="76" t="s">
        <v>597</v>
      </c>
      <c r="E34" s="77">
        <v>1579.2</v>
      </c>
      <c r="F34" s="77">
        <v>1672.29</v>
      </c>
      <c r="G34" s="77">
        <v>3173</v>
      </c>
      <c r="H34" s="77">
        <v>3116.4</v>
      </c>
      <c r="I34" s="77">
        <v>2910.0582694599998</v>
      </c>
      <c r="J34" s="77">
        <v>4004.5229642200002</v>
      </c>
      <c r="K34" s="77">
        <v>3907.4705750000003</v>
      </c>
      <c r="L34" s="77">
        <v>4058.8808002599999</v>
      </c>
      <c r="M34" s="77">
        <v>4158.7204187799998</v>
      </c>
      <c r="N34" s="77">
        <v>3878.7017201599997</v>
      </c>
      <c r="O34" s="77">
        <v>3986.2051477434984</v>
      </c>
      <c r="P34" s="77">
        <v>4065.8193593138685</v>
      </c>
      <c r="Q34" s="77">
        <v>5958.1929968936402</v>
      </c>
      <c r="R34" s="78">
        <v>3942.500766390117</v>
      </c>
      <c r="S34" s="78">
        <v>3947.8111718195564</v>
      </c>
      <c r="T34" s="77">
        <v>3982.7778812346664</v>
      </c>
      <c r="U34" s="77">
        <v>3009.7043750981352</v>
      </c>
      <c r="V34" s="77">
        <v>3716.3737077936762</v>
      </c>
      <c r="W34" s="77">
        <v>3562.9418816316147</v>
      </c>
      <c r="X34" s="77">
        <v>4733.4871275086625</v>
      </c>
      <c r="Y34" s="77">
        <v>4716.1652838492337</v>
      </c>
      <c r="Z34" s="77">
        <v>4707.1487425991036</v>
      </c>
      <c r="AA34" s="77">
        <v>4383.920827515748</v>
      </c>
      <c r="AB34" s="77">
        <v>4791.3239320455887</v>
      </c>
      <c r="AC34" s="77">
        <v>4747.6897779012415</v>
      </c>
      <c r="AD34" s="77">
        <v>4860.4228883950473</v>
      </c>
      <c r="AE34" s="77">
        <v>6280.2407507502194</v>
      </c>
      <c r="AF34" s="77">
        <v>6724.7769166090284</v>
      </c>
    </row>
    <row r="35" spans="3:32" ht="39.5" customHeight="1" thickBot="1">
      <c r="C35" s="94">
        <v>24</v>
      </c>
      <c r="D35" s="76" t="s">
        <v>326</v>
      </c>
      <c r="E35" s="77">
        <v>1506.34</v>
      </c>
      <c r="F35" s="77">
        <v>1239.25</v>
      </c>
      <c r="G35" s="77">
        <v>1259.48</v>
      </c>
      <c r="H35" s="77">
        <v>1396.21</v>
      </c>
      <c r="I35" s="77">
        <v>1464.29447433</v>
      </c>
      <c r="J35" s="77">
        <v>1464.26061787</v>
      </c>
      <c r="K35" s="77">
        <v>2119.6460709999997</v>
      </c>
      <c r="L35" s="77">
        <v>2229.0125944799997</v>
      </c>
      <c r="M35" s="77">
        <v>2386.25684</v>
      </c>
      <c r="N35" s="77">
        <v>2393.94865114</v>
      </c>
      <c r="O35" s="77">
        <v>2524.7061816200003</v>
      </c>
      <c r="P35" s="77">
        <v>2570.3372586800001</v>
      </c>
      <c r="Q35" s="77">
        <v>2436.4404785932902</v>
      </c>
      <c r="R35" s="78">
        <v>2534.8961046099998</v>
      </c>
      <c r="S35" s="78">
        <v>3413.5680397276778</v>
      </c>
      <c r="T35" s="77">
        <v>3152.8011666971647</v>
      </c>
      <c r="U35" s="77">
        <v>3590.3431884770921</v>
      </c>
      <c r="V35" s="77">
        <v>3646.0149562293618</v>
      </c>
      <c r="W35" s="77">
        <v>4111.4326128175289</v>
      </c>
      <c r="X35" s="77">
        <v>4349.2146654623321</v>
      </c>
      <c r="Y35" s="77">
        <v>3509.7964827841379</v>
      </c>
      <c r="Z35" s="77">
        <v>5008.0041291699999</v>
      </c>
      <c r="AA35" s="77">
        <v>5064.1423115007447</v>
      </c>
      <c r="AB35" s="77">
        <v>5093.8452122200006</v>
      </c>
      <c r="AC35" s="77">
        <v>5440.6438752052418</v>
      </c>
      <c r="AD35" s="77">
        <v>5444.8699641627845</v>
      </c>
      <c r="AE35" s="77">
        <v>5709.13</v>
      </c>
      <c r="AF35" s="77">
        <v>6315.6005943531418</v>
      </c>
    </row>
    <row r="36" spans="3:32" ht="39.5" customHeight="1" thickBot="1">
      <c r="C36" s="94">
        <v>25</v>
      </c>
      <c r="D36" s="76" t="s">
        <v>157</v>
      </c>
      <c r="E36" s="77">
        <v>217.55</v>
      </c>
      <c r="F36" s="77">
        <v>209.75</v>
      </c>
      <c r="G36" s="77">
        <v>226.33</v>
      </c>
      <c r="H36" s="77">
        <v>214.36</v>
      </c>
      <c r="I36" s="77">
        <v>553.22489571462563</v>
      </c>
      <c r="J36" s="77">
        <v>672.479333</v>
      </c>
      <c r="K36" s="77">
        <v>867.54816180000012</v>
      </c>
      <c r="L36" s="77">
        <v>901.72010973500005</v>
      </c>
      <c r="M36" s="77">
        <v>1160.7487090000002</v>
      </c>
      <c r="N36" s="77">
        <v>1163.0699669999999</v>
      </c>
      <c r="O36" s="77">
        <v>1067.5264902399999</v>
      </c>
      <c r="P36" s="77">
        <v>1280.9438169999999</v>
      </c>
      <c r="Q36" s="77">
        <v>1482.1620760000001</v>
      </c>
      <c r="R36" s="78">
        <v>1296.437468589573</v>
      </c>
      <c r="S36" s="78">
        <v>1294.6732381794322</v>
      </c>
      <c r="T36" s="77">
        <v>1322.7701889213852</v>
      </c>
      <c r="U36" s="77">
        <v>1273.6259185342644</v>
      </c>
      <c r="V36" s="77">
        <v>1719.2686098289078</v>
      </c>
      <c r="W36" s="77">
        <v>1833.2535141503745</v>
      </c>
      <c r="X36" s="77">
        <v>2945.9399288314348</v>
      </c>
      <c r="Y36" s="77">
        <v>3340.9760010445734</v>
      </c>
      <c r="Z36" s="77">
        <v>3540.2349226987581</v>
      </c>
      <c r="AA36" s="77">
        <v>3692.0668405526289</v>
      </c>
      <c r="AB36" s="77">
        <v>4005.3133764301288</v>
      </c>
      <c r="AC36" s="77">
        <v>4400.9798843560293</v>
      </c>
      <c r="AD36" s="77">
        <v>4717.819608276759</v>
      </c>
      <c r="AE36" s="77">
        <v>5151.1969300900637</v>
      </c>
      <c r="AF36" s="77">
        <v>5392.4482803499995</v>
      </c>
    </row>
    <row r="37" spans="3:32" ht="39.5" customHeight="1" thickBot="1">
      <c r="C37" s="94">
        <v>26</v>
      </c>
      <c r="D37" s="76" t="s">
        <v>81</v>
      </c>
      <c r="E37" s="77" t="s">
        <v>5</v>
      </c>
      <c r="F37" s="77" t="s">
        <v>5</v>
      </c>
      <c r="G37" s="77" t="s">
        <v>5</v>
      </c>
      <c r="H37" s="77" t="s">
        <v>5</v>
      </c>
      <c r="I37" s="77" t="s">
        <v>5</v>
      </c>
      <c r="J37" s="77" t="s">
        <v>5</v>
      </c>
      <c r="K37" s="77" t="s">
        <v>5</v>
      </c>
      <c r="L37" s="77" t="s">
        <v>5</v>
      </c>
      <c r="M37" s="77" t="s">
        <v>5</v>
      </c>
      <c r="N37" s="77" t="s">
        <v>5</v>
      </c>
      <c r="O37" s="77" t="s">
        <v>5</v>
      </c>
      <c r="P37" s="77" t="s">
        <v>5</v>
      </c>
      <c r="Q37" s="77" t="s">
        <v>5</v>
      </c>
      <c r="R37" s="78">
        <v>0</v>
      </c>
      <c r="S37" s="78">
        <v>1063.99</v>
      </c>
      <c r="T37" s="77">
        <v>1833.528</v>
      </c>
      <c r="U37" s="77">
        <v>1930.7818091900001</v>
      </c>
      <c r="V37" s="77">
        <v>2764.5832770000002</v>
      </c>
      <c r="W37" s="77">
        <v>2537.1931051500001</v>
      </c>
      <c r="X37" s="77">
        <v>2601.0895140000002</v>
      </c>
      <c r="Y37" s="77">
        <v>2981.3731674800001</v>
      </c>
      <c r="Z37" s="77">
        <v>3015.8221211836071</v>
      </c>
      <c r="AA37" s="77">
        <v>3508.505233344546</v>
      </c>
      <c r="AB37" s="77">
        <v>3581.3806069999996</v>
      </c>
      <c r="AC37" s="77">
        <v>3438.5542294432189</v>
      </c>
      <c r="AD37" s="77">
        <v>3652.5661651065911</v>
      </c>
      <c r="AE37" s="77">
        <v>3497.0257843870377</v>
      </c>
      <c r="AF37" s="77">
        <v>4755.5421053335067</v>
      </c>
    </row>
    <row r="38" spans="3:32" ht="39.5" customHeight="1" thickBot="1">
      <c r="C38" s="94">
        <v>27</v>
      </c>
      <c r="D38" s="76" t="s">
        <v>109</v>
      </c>
      <c r="E38" s="77">
        <v>2712.59</v>
      </c>
      <c r="F38" s="77">
        <v>3294.23</v>
      </c>
      <c r="G38" s="77">
        <v>3548.96</v>
      </c>
      <c r="H38" s="77">
        <v>3451.59</v>
      </c>
      <c r="I38" s="77">
        <v>3794.8197713300924</v>
      </c>
      <c r="J38" s="77">
        <v>3500.7717492938123</v>
      </c>
      <c r="K38" s="77">
        <v>3217.8363156800001</v>
      </c>
      <c r="L38" s="77">
        <v>3191.6556371317488</v>
      </c>
      <c r="M38" s="77">
        <v>3469.2844718300003</v>
      </c>
      <c r="N38" s="77">
        <v>3253.4020225300173</v>
      </c>
      <c r="O38" s="77">
        <v>2986.2236990870615</v>
      </c>
      <c r="P38" s="77">
        <v>2553.9186511545049</v>
      </c>
      <c r="Q38" s="77">
        <v>2671.6046936318876</v>
      </c>
      <c r="R38" s="78">
        <v>2875.9457930326962</v>
      </c>
      <c r="S38" s="78">
        <v>2833.2893364675147</v>
      </c>
      <c r="T38" s="77">
        <v>3163.4370469988426</v>
      </c>
      <c r="U38" s="77">
        <v>2902.1769059173489</v>
      </c>
      <c r="V38" s="77">
        <v>3304.1667753374977</v>
      </c>
      <c r="W38" s="77">
        <v>3090.37056441</v>
      </c>
      <c r="X38" s="77">
        <v>2882.9582881133665</v>
      </c>
      <c r="Y38" s="77">
        <v>3269.6895995199998</v>
      </c>
      <c r="Z38" s="77">
        <v>3226.3655349700002</v>
      </c>
      <c r="AA38" s="77">
        <v>3221.0572389333997</v>
      </c>
      <c r="AB38" s="77">
        <v>3249.7944885940001</v>
      </c>
      <c r="AC38" s="77">
        <v>4105.8566669457723</v>
      </c>
      <c r="AD38" s="77">
        <v>3781.3468219921033</v>
      </c>
      <c r="AE38" s="77">
        <v>4506.95426403704</v>
      </c>
      <c r="AF38" s="77">
        <v>4640.7761544327404</v>
      </c>
    </row>
    <row r="39" spans="3:32" ht="39.5" customHeight="1" thickBot="1">
      <c r="C39" s="94">
        <v>28</v>
      </c>
      <c r="D39" s="76" t="s">
        <v>137</v>
      </c>
      <c r="E39" s="77">
        <v>908.16</v>
      </c>
      <c r="F39" s="77">
        <v>895.19</v>
      </c>
      <c r="G39" s="77">
        <v>899.9</v>
      </c>
      <c r="H39" s="77">
        <v>1021.4</v>
      </c>
      <c r="I39" s="77">
        <v>1025.3735945476794</v>
      </c>
      <c r="J39" s="77">
        <v>1121.8601492494795</v>
      </c>
      <c r="K39" s="77">
        <v>1235.4198154999999</v>
      </c>
      <c r="L39" s="77">
        <v>1236.538059125</v>
      </c>
      <c r="M39" s="77">
        <v>1237.3757452499999</v>
      </c>
      <c r="N39" s="77">
        <v>1286.0355491828445</v>
      </c>
      <c r="O39" s="77">
        <v>1303.6129005528444</v>
      </c>
      <c r="P39" s="77">
        <v>1302.4810615378444</v>
      </c>
      <c r="Q39" s="77">
        <v>1302.4810615378442</v>
      </c>
      <c r="R39" s="78">
        <v>1335.0163615676649</v>
      </c>
      <c r="S39" s="78">
        <v>1366.2663615676649</v>
      </c>
      <c r="T39" s="77">
        <v>1400.8189651267669</v>
      </c>
      <c r="U39" s="77">
        <v>1602.4614376143554</v>
      </c>
      <c r="V39" s="77">
        <v>1741.6676489260301</v>
      </c>
      <c r="W39" s="77">
        <v>1871.6676489260301</v>
      </c>
      <c r="X39" s="77">
        <v>1800.072841171291</v>
      </c>
      <c r="Y39" s="77">
        <v>1848.3855411712909</v>
      </c>
      <c r="Z39" s="77">
        <v>1892.61</v>
      </c>
      <c r="AA39" s="77">
        <v>2051.5117511906342</v>
      </c>
      <c r="AB39" s="77">
        <v>2934.8932031174745</v>
      </c>
      <c r="AC39" s="77">
        <v>2627.5150302750039</v>
      </c>
      <c r="AD39" s="77">
        <v>3095.8082311750031</v>
      </c>
      <c r="AE39" s="77">
        <v>3452.8</v>
      </c>
      <c r="AF39" s="77">
        <v>4387.6984870333572</v>
      </c>
    </row>
    <row r="40" spans="3:32" ht="39.5" customHeight="1" thickBot="1">
      <c r="C40" s="94">
        <v>29</v>
      </c>
      <c r="D40" s="76" t="s">
        <v>115</v>
      </c>
      <c r="E40" s="77">
        <v>0</v>
      </c>
      <c r="F40" s="77">
        <v>0</v>
      </c>
      <c r="G40" s="77">
        <v>0</v>
      </c>
      <c r="H40" s="77">
        <v>0</v>
      </c>
      <c r="I40" s="77">
        <v>0</v>
      </c>
      <c r="J40" s="77">
        <v>0</v>
      </c>
      <c r="K40" s="77">
        <v>42.28940961</v>
      </c>
      <c r="L40" s="77">
        <v>41.738390410000008</v>
      </c>
      <c r="M40" s="77">
        <v>84.000879689999991</v>
      </c>
      <c r="N40" s="77">
        <v>74.491953809999998</v>
      </c>
      <c r="O40" s="77">
        <v>84.738002000000009</v>
      </c>
      <c r="P40" s="77">
        <v>108.79924176199999</v>
      </c>
      <c r="Q40" s="77">
        <v>112.83259584000002</v>
      </c>
      <c r="R40" s="78">
        <v>123.58534595619999</v>
      </c>
      <c r="S40" s="78">
        <v>132.90914784999998</v>
      </c>
      <c r="T40" s="77">
        <v>133.89730890999999</v>
      </c>
      <c r="U40" s="77">
        <v>146.30909225391437</v>
      </c>
      <c r="V40" s="77">
        <v>163.76191349581396</v>
      </c>
      <c r="W40" s="77">
        <v>213.94345077322308</v>
      </c>
      <c r="X40" s="77">
        <v>236.60566449146759</v>
      </c>
      <c r="Y40" s="77">
        <v>232.29707191833214</v>
      </c>
      <c r="Z40" s="77">
        <v>246.03755527063146</v>
      </c>
      <c r="AA40" s="77">
        <v>279.54298443716942</v>
      </c>
      <c r="AB40" s="77">
        <v>280.80295460470001</v>
      </c>
      <c r="AC40" s="77">
        <v>3100.5808394999999</v>
      </c>
      <c r="AD40" s="77">
        <v>3628.9234019515006</v>
      </c>
      <c r="AE40" s="77">
        <v>3929.4900520199999</v>
      </c>
      <c r="AF40" s="77">
        <v>4345.2675187719997</v>
      </c>
    </row>
    <row r="41" spans="3:32" ht="39.5" customHeight="1" thickBot="1">
      <c r="C41" s="94">
        <v>30</v>
      </c>
      <c r="D41" s="76" t="s">
        <v>545</v>
      </c>
      <c r="E41" s="78" t="s">
        <v>5</v>
      </c>
      <c r="F41" s="78" t="s">
        <v>5</v>
      </c>
      <c r="G41" s="77" t="s">
        <v>5</v>
      </c>
      <c r="H41" s="77" t="s">
        <v>5</v>
      </c>
      <c r="I41" s="77" t="s">
        <v>5</v>
      </c>
      <c r="J41" s="77" t="s">
        <v>5</v>
      </c>
      <c r="K41" s="78" t="s">
        <v>5</v>
      </c>
      <c r="L41" s="78" t="s">
        <v>5</v>
      </c>
      <c r="M41" s="78" t="s">
        <v>5</v>
      </c>
      <c r="N41" s="77" t="s">
        <v>5</v>
      </c>
      <c r="O41" s="77" t="s">
        <v>5</v>
      </c>
      <c r="P41" s="77" t="s">
        <v>5</v>
      </c>
      <c r="Q41" s="77" t="s">
        <v>5</v>
      </c>
      <c r="R41" s="78" t="s">
        <v>5</v>
      </c>
      <c r="S41" s="78" t="s">
        <v>5</v>
      </c>
      <c r="T41" s="78" t="s">
        <v>5</v>
      </c>
      <c r="U41" s="77" t="s">
        <v>5</v>
      </c>
      <c r="V41" s="77" t="s">
        <v>5</v>
      </c>
      <c r="W41" s="77" t="s">
        <v>5</v>
      </c>
      <c r="X41" s="77" t="s">
        <v>5</v>
      </c>
      <c r="Y41" s="78" t="s">
        <v>5</v>
      </c>
      <c r="Z41" s="78" t="s">
        <v>5</v>
      </c>
      <c r="AA41" s="78" t="s">
        <v>5</v>
      </c>
      <c r="AB41" s="77">
        <v>0</v>
      </c>
      <c r="AC41" s="77">
        <v>527.90700000000004</v>
      </c>
      <c r="AD41" s="77">
        <v>527.90700000000004</v>
      </c>
      <c r="AE41" s="77">
        <v>744.24</v>
      </c>
      <c r="AF41" s="77">
        <v>4245.8900000000003</v>
      </c>
    </row>
    <row r="42" spans="3:32" ht="39.5" customHeight="1" thickBot="1">
      <c r="C42" s="94">
        <v>31</v>
      </c>
      <c r="D42" s="76" t="s">
        <v>90</v>
      </c>
      <c r="E42" s="77">
        <v>958.75</v>
      </c>
      <c r="F42" s="77">
        <v>1044.52</v>
      </c>
      <c r="G42" s="77">
        <v>1327.32</v>
      </c>
      <c r="H42" s="77">
        <v>1265.1300000000001</v>
      </c>
      <c r="I42" s="77">
        <v>1222.7217990606305</v>
      </c>
      <c r="J42" s="77">
        <v>1196.8133455563293</v>
      </c>
      <c r="K42" s="77">
        <v>1049.4025049900001</v>
      </c>
      <c r="L42" s="77">
        <v>1152.57521393</v>
      </c>
      <c r="M42" s="77">
        <v>1216.74118542</v>
      </c>
      <c r="N42" s="77">
        <v>3805.6888607700002</v>
      </c>
      <c r="O42" s="77">
        <v>3782.3983829099993</v>
      </c>
      <c r="P42" s="77">
        <v>3982.1215276199996</v>
      </c>
      <c r="Q42" s="77">
        <v>4056.9965377400003</v>
      </c>
      <c r="R42" s="78">
        <v>3652.9763401999999</v>
      </c>
      <c r="S42" s="78">
        <v>3680.9666814500006</v>
      </c>
      <c r="T42" s="77">
        <v>4034.5953431760504</v>
      </c>
      <c r="U42" s="77">
        <v>4089.2535512284685</v>
      </c>
      <c r="V42" s="77">
        <v>4292.4956112884684</v>
      </c>
      <c r="W42" s="77">
        <v>4390.5416290000003</v>
      </c>
      <c r="X42" s="77">
        <v>5840.5355680000002</v>
      </c>
      <c r="Y42" s="77">
        <v>5807.0126121099702</v>
      </c>
      <c r="Z42" s="77">
        <v>5920.8586809999997</v>
      </c>
      <c r="AA42" s="77">
        <v>4164.7786799999994</v>
      </c>
      <c r="AB42" s="77">
        <v>2924.7538138026875</v>
      </c>
      <c r="AC42" s="77">
        <v>2989.8001928772055</v>
      </c>
      <c r="AD42" s="77">
        <v>3181.3413599360356</v>
      </c>
      <c r="AE42" s="77">
        <v>3137.8108200799998</v>
      </c>
      <c r="AF42" s="77">
        <v>3320.7373018072026</v>
      </c>
    </row>
    <row r="43" spans="3:32" ht="39.5" customHeight="1" thickBot="1">
      <c r="C43" s="94">
        <v>32</v>
      </c>
      <c r="D43" s="76" t="s">
        <v>134</v>
      </c>
      <c r="E43" s="77">
        <v>2406.5100000000002</v>
      </c>
      <c r="F43" s="77">
        <v>2516.29</v>
      </c>
      <c r="G43" s="77">
        <v>2475.98</v>
      </c>
      <c r="H43" s="77">
        <v>2654.97</v>
      </c>
      <c r="I43" s="77">
        <v>2487.14174142</v>
      </c>
      <c r="J43" s="77">
        <v>2492.5796777800001</v>
      </c>
      <c r="K43" s="77">
        <v>2551.864235</v>
      </c>
      <c r="L43" s="77">
        <v>2532.1</v>
      </c>
      <c r="M43" s="77">
        <v>2493.0970510000002</v>
      </c>
      <c r="N43" s="77">
        <v>2482.1539375399998</v>
      </c>
      <c r="O43" s="77">
        <v>2749.8953734004881</v>
      </c>
      <c r="P43" s="77">
        <v>2549.7701484599997</v>
      </c>
      <c r="Q43" s="77">
        <v>2507.5560489</v>
      </c>
      <c r="R43" s="78">
        <v>2513.7734182200002</v>
      </c>
      <c r="S43" s="78">
        <v>2447.0997011899999</v>
      </c>
      <c r="T43" s="77">
        <v>2441.7736688099999</v>
      </c>
      <c r="U43" s="77">
        <v>2500.2869524200005</v>
      </c>
      <c r="V43" s="77">
        <v>2503.4760406200003</v>
      </c>
      <c r="W43" s="77">
        <v>2631.5704510599994</v>
      </c>
      <c r="X43" s="77">
        <v>2605.23774263</v>
      </c>
      <c r="Y43" s="77">
        <v>2931.5324398499993</v>
      </c>
      <c r="Z43" s="77">
        <v>2958.27</v>
      </c>
      <c r="AA43" s="77">
        <v>2944.2273589799997</v>
      </c>
      <c r="AB43" s="77">
        <v>3010.1727150199995</v>
      </c>
      <c r="AC43" s="77">
        <v>3132.9924228599994</v>
      </c>
      <c r="AD43" s="77">
        <v>3066.21003264</v>
      </c>
      <c r="AE43" s="77">
        <v>3081.03</v>
      </c>
      <c r="AF43" s="77">
        <v>3124.0293018799998</v>
      </c>
    </row>
    <row r="44" spans="3:32" ht="39.5" customHeight="1" thickBot="1">
      <c r="C44" s="94">
        <v>33</v>
      </c>
      <c r="D44" s="46" t="s">
        <v>98</v>
      </c>
      <c r="E44" s="77">
        <v>422.96</v>
      </c>
      <c r="F44" s="77">
        <v>526.20000000000005</v>
      </c>
      <c r="G44" s="77">
        <v>1165.3599999999999</v>
      </c>
      <c r="H44" s="77">
        <v>1179.79</v>
      </c>
      <c r="I44" s="77">
        <v>1985.8195816299999</v>
      </c>
      <c r="J44" s="77">
        <v>2081.2754597699995</v>
      </c>
      <c r="K44" s="77">
        <v>1702.0214198899998</v>
      </c>
      <c r="L44" s="77">
        <v>1736.7788965</v>
      </c>
      <c r="M44" s="77">
        <v>1836.8799143899998</v>
      </c>
      <c r="N44" s="77">
        <v>1861.9435445700001</v>
      </c>
      <c r="O44" s="77">
        <v>1739.68052296</v>
      </c>
      <c r="P44" s="77">
        <v>1708.7926067400003</v>
      </c>
      <c r="Q44" s="77">
        <v>1707.6948178800003</v>
      </c>
      <c r="R44" s="78">
        <v>1867.8203636799999</v>
      </c>
      <c r="S44" s="78">
        <v>1659.5519120999998</v>
      </c>
      <c r="T44" s="77">
        <v>1475.28584877</v>
      </c>
      <c r="U44" s="77">
        <v>1523.0634701700001</v>
      </c>
      <c r="V44" s="77">
        <v>1531.0425155299999</v>
      </c>
      <c r="W44" s="77">
        <v>1742.4126285200005</v>
      </c>
      <c r="X44" s="77">
        <v>2620.8977548499997</v>
      </c>
      <c r="Y44" s="77">
        <v>2711.2289615299997</v>
      </c>
      <c r="Z44" s="77">
        <v>2667.4940057599997</v>
      </c>
      <c r="AA44" s="77">
        <v>2647.6231745399996</v>
      </c>
      <c r="AB44" s="77">
        <v>2227.0372745199998</v>
      </c>
      <c r="AC44" s="77">
        <v>3046.0590027399999</v>
      </c>
      <c r="AD44" s="77">
        <v>3115.6337725199996</v>
      </c>
      <c r="AE44" s="77">
        <v>2103.0369970599995</v>
      </c>
      <c r="AF44" s="77">
        <v>2971.5392374799994</v>
      </c>
    </row>
    <row r="45" spans="3:32" ht="39.5" customHeight="1" thickBot="1">
      <c r="C45" s="94">
        <v>34</v>
      </c>
      <c r="D45" s="46" t="s">
        <v>126</v>
      </c>
      <c r="E45" s="77">
        <v>916.93</v>
      </c>
      <c r="F45" s="77">
        <v>916.18</v>
      </c>
      <c r="G45" s="77">
        <v>888.73</v>
      </c>
      <c r="H45" s="77">
        <v>899.02</v>
      </c>
      <c r="I45" s="77">
        <v>898.74214549422243</v>
      </c>
      <c r="J45" s="77">
        <v>855.7299999999999</v>
      </c>
      <c r="K45" s="77">
        <v>855.47</v>
      </c>
      <c r="L45" s="77">
        <v>1012.8</v>
      </c>
      <c r="M45" s="77">
        <v>1085.55</v>
      </c>
      <c r="N45" s="77">
        <v>1159.0070670912003</v>
      </c>
      <c r="O45" s="77">
        <v>925.07</v>
      </c>
      <c r="P45" s="77">
        <v>1206.581791922446</v>
      </c>
      <c r="Q45" s="77">
        <v>1355.6986363746812</v>
      </c>
      <c r="R45" s="78">
        <v>1414.4785631202719</v>
      </c>
      <c r="S45" s="78">
        <v>1422.7389707649245</v>
      </c>
      <c r="T45" s="77">
        <v>1551.20347885</v>
      </c>
      <c r="U45" s="77">
        <v>1570.8649163999999</v>
      </c>
      <c r="V45" s="77">
        <v>1521.7321122469987</v>
      </c>
      <c r="W45" s="77">
        <v>1782.81077125</v>
      </c>
      <c r="X45" s="77">
        <v>1756.3929380980653</v>
      </c>
      <c r="Y45" s="77">
        <v>1800.226679465658</v>
      </c>
      <c r="Z45" s="77">
        <v>2348.1369920783536</v>
      </c>
      <c r="AA45" s="77">
        <v>2270.6121177111072</v>
      </c>
      <c r="AB45" s="77">
        <v>2221.5427648898713</v>
      </c>
      <c r="AC45" s="77">
        <v>2569.9661999984387</v>
      </c>
      <c r="AD45" s="77">
        <v>2761.8766498321429</v>
      </c>
      <c r="AE45" s="77">
        <v>2919.3916204575721</v>
      </c>
      <c r="AF45" s="77">
        <v>2930.1454047898169</v>
      </c>
    </row>
    <row r="46" spans="3:32" ht="39.5" customHeight="1" thickBot="1">
      <c r="C46" s="94">
        <v>35</v>
      </c>
      <c r="D46" s="46" t="s">
        <v>187</v>
      </c>
      <c r="E46" s="77" t="s">
        <v>5</v>
      </c>
      <c r="F46" s="77" t="s">
        <v>5</v>
      </c>
      <c r="G46" s="77" t="s">
        <v>5</v>
      </c>
      <c r="H46" s="77" t="s">
        <v>5</v>
      </c>
      <c r="I46" s="77" t="s">
        <v>5</v>
      </c>
      <c r="J46" s="77">
        <v>0</v>
      </c>
      <c r="K46" s="77">
        <v>0</v>
      </c>
      <c r="L46" s="77">
        <v>524.04600000000005</v>
      </c>
      <c r="M46" s="77">
        <v>479.62900000000002</v>
      </c>
      <c r="N46" s="77">
        <v>395.83300000000003</v>
      </c>
      <c r="O46" s="77">
        <v>448.17500000000001</v>
      </c>
      <c r="P46" s="77">
        <v>609.173</v>
      </c>
      <c r="Q46" s="77">
        <v>796.5699124125</v>
      </c>
      <c r="R46" s="78">
        <v>922.32882297000003</v>
      </c>
      <c r="S46" s="78">
        <v>966.55499999999995</v>
      </c>
      <c r="T46" s="77">
        <v>1036.3979274000001</v>
      </c>
      <c r="U46" s="77">
        <v>939.25167790360001</v>
      </c>
      <c r="V46" s="77">
        <v>1239.3987979901303</v>
      </c>
      <c r="W46" s="77">
        <v>1136.6470232625002</v>
      </c>
      <c r="X46" s="77">
        <v>1132.175079825</v>
      </c>
      <c r="Y46" s="77">
        <v>1162.9348261874998</v>
      </c>
      <c r="Z46" s="77">
        <v>1204.6265655375</v>
      </c>
      <c r="AA46" s="77">
        <v>1576.7875299749999</v>
      </c>
      <c r="AB46" s="77">
        <v>1450.7515809625002</v>
      </c>
      <c r="AC46" s="77">
        <v>1732.5076905000001</v>
      </c>
      <c r="AD46" s="77">
        <v>2674.8483737500001</v>
      </c>
      <c r="AE46" s="77">
        <v>2497.904</v>
      </c>
      <c r="AF46" s="77">
        <v>2700.471125</v>
      </c>
    </row>
    <row r="47" spans="3:32" ht="39.5" customHeight="1" thickBot="1">
      <c r="C47" s="94">
        <v>36</v>
      </c>
      <c r="D47" s="76" t="s">
        <v>147</v>
      </c>
      <c r="E47" s="77">
        <v>40.130000000000003</v>
      </c>
      <c r="F47" s="77">
        <v>0.38</v>
      </c>
      <c r="G47" s="77">
        <v>0.5</v>
      </c>
      <c r="H47" s="77">
        <v>5.55</v>
      </c>
      <c r="I47" s="77">
        <v>15</v>
      </c>
      <c r="J47" s="77">
        <v>0</v>
      </c>
      <c r="K47" s="77">
        <v>0</v>
      </c>
      <c r="L47" s="77">
        <v>0</v>
      </c>
      <c r="M47" s="77">
        <v>0</v>
      </c>
      <c r="N47" s="77">
        <v>0</v>
      </c>
      <c r="O47" s="77">
        <v>0</v>
      </c>
      <c r="P47" s="77">
        <v>0</v>
      </c>
      <c r="Q47" s="77">
        <v>0</v>
      </c>
      <c r="R47" s="78">
        <v>0</v>
      </c>
      <c r="S47" s="78">
        <v>0</v>
      </c>
      <c r="T47" s="77">
        <v>0</v>
      </c>
      <c r="U47" s="77">
        <v>0</v>
      </c>
      <c r="V47" s="77">
        <v>0</v>
      </c>
      <c r="W47" s="77">
        <v>0</v>
      </c>
      <c r="X47" s="77">
        <v>0</v>
      </c>
      <c r="Y47" s="77">
        <v>0</v>
      </c>
      <c r="Z47" s="77">
        <v>0</v>
      </c>
      <c r="AA47" s="77">
        <v>0</v>
      </c>
      <c r="AB47" s="77">
        <v>0</v>
      </c>
      <c r="AC47" s="77">
        <v>0</v>
      </c>
      <c r="AD47" s="77">
        <v>0</v>
      </c>
      <c r="AE47" s="77">
        <v>0</v>
      </c>
      <c r="AF47" s="77">
        <v>2691.6219999999998</v>
      </c>
    </row>
    <row r="48" spans="3:32" ht="39.5" customHeight="1" thickBot="1">
      <c r="C48" s="94">
        <v>37</v>
      </c>
      <c r="D48" s="76" t="s">
        <v>132</v>
      </c>
      <c r="E48" s="77">
        <v>1677.48</v>
      </c>
      <c r="F48" s="77">
        <v>1923.56</v>
      </c>
      <c r="G48" s="77">
        <v>2141.3200000000002</v>
      </c>
      <c r="H48" s="77">
        <v>2140.44</v>
      </c>
      <c r="I48" s="77">
        <v>2199.8025333372634</v>
      </c>
      <c r="J48" s="77">
        <v>2203.9286017954819</v>
      </c>
      <c r="K48" s="77">
        <v>1507.11355116</v>
      </c>
      <c r="L48" s="77">
        <v>1655.1020722098458</v>
      </c>
      <c r="M48" s="77">
        <v>1735.96349906</v>
      </c>
      <c r="N48" s="77">
        <v>1227.5588424232762</v>
      </c>
      <c r="O48" s="77">
        <v>1140.5778056300001</v>
      </c>
      <c r="P48" s="77">
        <v>1220.8009249199999</v>
      </c>
      <c r="Q48" s="77">
        <v>1149.9734948</v>
      </c>
      <c r="R48" s="78">
        <v>1236.6318573299998</v>
      </c>
      <c r="S48" s="78">
        <v>1248.3046002599999</v>
      </c>
      <c r="T48" s="77">
        <v>1298.9779819099999</v>
      </c>
      <c r="U48" s="77">
        <v>1297.8201724324999</v>
      </c>
      <c r="V48" s="77">
        <v>1639.2461622824999</v>
      </c>
      <c r="W48" s="77">
        <v>1649.89256</v>
      </c>
      <c r="X48" s="77">
        <v>1649.0612310199999</v>
      </c>
      <c r="Y48" s="77">
        <v>1724.8002285500002</v>
      </c>
      <c r="Z48" s="77">
        <v>1849.5464853399999</v>
      </c>
      <c r="AA48" s="77">
        <v>1891.3973222299999</v>
      </c>
      <c r="AB48" s="77">
        <v>1992.2693680839998</v>
      </c>
      <c r="AC48" s="77">
        <v>2021.6410751596068</v>
      </c>
      <c r="AD48" s="77">
        <v>2037.9796321999997</v>
      </c>
      <c r="AE48" s="77">
        <v>2290.31585266</v>
      </c>
      <c r="AF48" s="77">
        <v>2447.9984882999997</v>
      </c>
    </row>
    <row r="49" spans="3:32" ht="39.5" customHeight="1" thickBot="1">
      <c r="C49" s="94">
        <v>38</v>
      </c>
      <c r="D49" s="76" t="s">
        <v>547</v>
      </c>
      <c r="E49" s="77" t="s">
        <v>5</v>
      </c>
      <c r="F49" s="77" t="s">
        <v>5</v>
      </c>
      <c r="G49" s="77" t="s">
        <v>5</v>
      </c>
      <c r="H49" s="77" t="s">
        <v>5</v>
      </c>
      <c r="I49" s="77" t="s">
        <v>5</v>
      </c>
      <c r="J49" s="77">
        <v>0</v>
      </c>
      <c r="K49" s="77">
        <v>0</v>
      </c>
      <c r="L49" s="77">
        <v>44.756132100000002</v>
      </c>
      <c r="M49" s="77">
        <v>1074.31874905</v>
      </c>
      <c r="N49" s="77">
        <v>1055.7238228516501</v>
      </c>
      <c r="O49" s="77">
        <v>1238.8028848855995</v>
      </c>
      <c r="P49" s="77">
        <v>1906.9686268139772</v>
      </c>
      <c r="Q49" s="77">
        <v>2004.9068344083407</v>
      </c>
      <c r="R49" s="77">
        <v>1929.2762079731417</v>
      </c>
      <c r="S49" s="77">
        <v>1773.6428864532841</v>
      </c>
      <c r="T49" s="77">
        <v>1887.0210465775372</v>
      </c>
      <c r="U49" s="77">
        <v>1779.4710110765063</v>
      </c>
      <c r="V49" s="77">
        <v>1894.4476268011042</v>
      </c>
      <c r="W49" s="77">
        <v>1821.7850521026758</v>
      </c>
      <c r="X49" s="77">
        <v>1889.1075240415439</v>
      </c>
      <c r="Y49" s="77">
        <v>1665.5654092465563</v>
      </c>
      <c r="Z49" s="78">
        <v>1963.8732223300631</v>
      </c>
      <c r="AA49" s="77">
        <v>2393.7486182099046</v>
      </c>
      <c r="AB49" s="77">
        <v>2434.7945412402046</v>
      </c>
      <c r="AC49" s="77">
        <v>2495.7017245524621</v>
      </c>
      <c r="AD49" s="77">
        <v>2306.4372124100009</v>
      </c>
      <c r="AE49" s="77">
        <v>2321.64380665</v>
      </c>
      <c r="AF49" s="77">
        <v>2438.5240000000003</v>
      </c>
    </row>
    <row r="50" spans="3:32" ht="39.5" customHeight="1" thickBot="1">
      <c r="C50" s="94">
        <v>39</v>
      </c>
      <c r="D50" s="76" t="s">
        <v>114</v>
      </c>
      <c r="E50" s="77">
        <v>1016.98</v>
      </c>
      <c r="F50" s="77">
        <v>929</v>
      </c>
      <c r="G50" s="77">
        <v>1006.38</v>
      </c>
      <c r="H50" s="77">
        <v>972.9</v>
      </c>
      <c r="I50" s="77">
        <v>942.25416318000225</v>
      </c>
      <c r="J50" s="77">
        <v>974.04427703998931</v>
      </c>
      <c r="K50" s="77">
        <v>936.25554439000007</v>
      </c>
      <c r="L50" s="77">
        <v>944.31245031999993</v>
      </c>
      <c r="M50" s="77">
        <v>974.37684693999995</v>
      </c>
      <c r="N50" s="77">
        <v>829.19255759998919</v>
      </c>
      <c r="O50" s="77">
        <v>833.42650242998809</v>
      </c>
      <c r="P50" s="77">
        <v>854.52180106999333</v>
      </c>
      <c r="Q50" s="77">
        <v>848.87576995999996</v>
      </c>
      <c r="R50" s="78">
        <v>999.04126684997561</v>
      </c>
      <c r="S50" s="78">
        <v>951.47609876002218</v>
      </c>
      <c r="T50" s="77">
        <v>1040.4114520999628</v>
      </c>
      <c r="U50" s="77">
        <v>957.86951236995958</v>
      </c>
      <c r="V50" s="77">
        <v>1237.5833367899882</v>
      </c>
      <c r="W50" s="77">
        <v>1253.8647476794602</v>
      </c>
      <c r="X50" s="77">
        <v>1238.60482691996</v>
      </c>
      <c r="Y50" s="77">
        <v>1194.6202102799566</v>
      </c>
      <c r="Z50" s="77">
        <v>1335.280366556796</v>
      </c>
      <c r="AA50" s="77">
        <v>1162.3537847147961</v>
      </c>
      <c r="AB50" s="77">
        <v>1342.67894166</v>
      </c>
      <c r="AC50" s="77">
        <v>1872.6074450999999</v>
      </c>
      <c r="AD50" s="77">
        <v>2009.6008851199999</v>
      </c>
      <c r="AE50" s="77">
        <v>2243.3154426900001</v>
      </c>
      <c r="AF50" s="77">
        <v>2330.2513572399998</v>
      </c>
    </row>
    <row r="51" spans="3:32" ht="39.5" customHeight="1" thickBot="1">
      <c r="C51" s="94">
        <v>40</v>
      </c>
      <c r="D51" s="76" t="s">
        <v>107</v>
      </c>
      <c r="E51" s="77">
        <v>1396.66</v>
      </c>
      <c r="F51" s="77">
        <v>1247.01</v>
      </c>
      <c r="G51" s="77">
        <v>1598.98</v>
      </c>
      <c r="H51" s="77">
        <v>1692.18</v>
      </c>
      <c r="I51" s="77">
        <v>1450.8920571623273</v>
      </c>
      <c r="J51" s="77">
        <v>1560.5996560162498</v>
      </c>
      <c r="K51" s="77">
        <v>1778.592058196115</v>
      </c>
      <c r="L51" s="77">
        <v>1702.2859910688999</v>
      </c>
      <c r="M51" s="77">
        <v>1600.8326040587708</v>
      </c>
      <c r="N51" s="77">
        <v>1987.2100204632407</v>
      </c>
      <c r="O51" s="77">
        <v>2074.3653881410996</v>
      </c>
      <c r="P51" s="77">
        <v>2455.0415780004964</v>
      </c>
      <c r="Q51" s="77">
        <v>2513.0674436611112</v>
      </c>
      <c r="R51" s="78">
        <v>3130.4362846765275</v>
      </c>
      <c r="S51" s="78">
        <v>3313.5808338135794</v>
      </c>
      <c r="T51" s="77">
        <v>4011.6435877909853</v>
      </c>
      <c r="U51" s="77">
        <v>3870.6997155302661</v>
      </c>
      <c r="V51" s="77">
        <v>3828.9549556234047</v>
      </c>
      <c r="W51" s="77">
        <v>3253.7242767513139</v>
      </c>
      <c r="X51" s="77">
        <v>2836.7591922799429</v>
      </c>
      <c r="Y51" s="77">
        <v>1860.6367013902116</v>
      </c>
      <c r="Z51" s="77">
        <v>1567.0583201426912</v>
      </c>
      <c r="AA51" s="77">
        <v>1505.0121787003927</v>
      </c>
      <c r="AB51" s="77">
        <v>1317.9186166674299</v>
      </c>
      <c r="AC51" s="77">
        <v>1353.5663172274676</v>
      </c>
      <c r="AD51" s="77">
        <v>1446.9757869830944</v>
      </c>
      <c r="AE51" s="77">
        <v>1699.1650378806294</v>
      </c>
      <c r="AF51" s="77">
        <v>1962.7266713775448</v>
      </c>
    </row>
    <row r="52" spans="3:32" ht="39.5" customHeight="1" thickBot="1">
      <c r="C52" s="94">
        <v>41</v>
      </c>
      <c r="D52" s="76" t="s">
        <v>327</v>
      </c>
      <c r="E52" s="77" t="s">
        <v>5</v>
      </c>
      <c r="F52" s="77" t="s">
        <v>5</v>
      </c>
      <c r="G52" s="77" t="s">
        <v>5</v>
      </c>
      <c r="H52" s="77" t="s">
        <v>5</v>
      </c>
      <c r="I52" s="77" t="s">
        <v>5</v>
      </c>
      <c r="J52" s="77">
        <v>0</v>
      </c>
      <c r="K52" s="77">
        <v>0</v>
      </c>
      <c r="L52" s="77">
        <v>0</v>
      </c>
      <c r="M52" s="77">
        <v>78.400000000000006</v>
      </c>
      <c r="N52" s="77">
        <v>78.400000000000006</v>
      </c>
      <c r="O52" s="77">
        <v>215.4</v>
      </c>
      <c r="P52" s="77">
        <v>159.511</v>
      </c>
      <c r="Q52" s="77">
        <v>165.32064708999999</v>
      </c>
      <c r="R52" s="78">
        <v>196.96946199999999</v>
      </c>
      <c r="S52" s="78">
        <v>241.7</v>
      </c>
      <c r="T52" s="77">
        <v>322.60000000000002</v>
      </c>
      <c r="U52" s="77">
        <v>434.01848580000001</v>
      </c>
      <c r="V52" s="77">
        <v>523.5</v>
      </c>
      <c r="W52" s="77">
        <v>3631.797</v>
      </c>
      <c r="X52" s="77">
        <v>3704.7930000000001</v>
      </c>
      <c r="Y52" s="77">
        <v>3098.0250000000005</v>
      </c>
      <c r="Z52" s="77">
        <v>3294.47</v>
      </c>
      <c r="AA52" s="77">
        <v>1009.7529999999999</v>
      </c>
      <c r="AB52" s="77">
        <v>907.37</v>
      </c>
      <c r="AC52" s="77">
        <v>917.25</v>
      </c>
      <c r="AD52" s="77">
        <v>909.03626499999996</v>
      </c>
      <c r="AE52" s="77">
        <v>1915.12</v>
      </c>
      <c r="AF52" s="77">
        <v>1697.7975740000002</v>
      </c>
    </row>
    <row r="53" spans="3:32" ht="39.5" customHeight="1" thickBot="1">
      <c r="C53" s="94">
        <v>42</v>
      </c>
      <c r="D53" s="76" t="s">
        <v>87</v>
      </c>
      <c r="E53" s="77" t="s">
        <v>5</v>
      </c>
      <c r="F53" s="77" t="s">
        <v>5</v>
      </c>
      <c r="G53" s="77" t="s">
        <v>5</v>
      </c>
      <c r="H53" s="77" t="s">
        <v>5</v>
      </c>
      <c r="I53" s="77" t="s">
        <v>5</v>
      </c>
      <c r="J53" s="77" t="s">
        <v>5</v>
      </c>
      <c r="K53" s="77" t="s">
        <v>5</v>
      </c>
      <c r="L53" s="77" t="s">
        <v>5</v>
      </c>
      <c r="M53" s="77" t="s">
        <v>5</v>
      </c>
      <c r="N53" s="77" t="s">
        <v>5</v>
      </c>
      <c r="O53" s="77" t="s">
        <v>5</v>
      </c>
      <c r="P53" s="77" t="s">
        <v>5</v>
      </c>
      <c r="Q53" s="77" t="s">
        <v>5</v>
      </c>
      <c r="R53" s="77" t="s">
        <v>5</v>
      </c>
      <c r="S53" s="77" t="s">
        <v>5</v>
      </c>
      <c r="T53" s="77" t="s">
        <v>5</v>
      </c>
      <c r="U53" s="77" t="s">
        <v>5</v>
      </c>
      <c r="V53" s="77" t="s">
        <v>5</v>
      </c>
      <c r="W53" s="77" t="s">
        <v>5</v>
      </c>
      <c r="X53" s="77" t="s">
        <v>5</v>
      </c>
      <c r="Y53" s="77">
        <v>142.50855150000004</v>
      </c>
      <c r="Z53" s="77">
        <v>243.19701835000001</v>
      </c>
      <c r="AA53" s="77">
        <v>375.63452861000002</v>
      </c>
      <c r="AB53" s="77">
        <v>506.246061</v>
      </c>
      <c r="AC53" s="77">
        <v>671.96097905999989</v>
      </c>
      <c r="AD53" s="77">
        <v>948.58862813000007</v>
      </c>
      <c r="AE53" s="77">
        <v>1154.6117137632309</v>
      </c>
      <c r="AF53" s="77">
        <v>1414.8910452280002</v>
      </c>
    </row>
    <row r="54" spans="3:32" ht="39.5" customHeight="1" thickBot="1">
      <c r="C54" s="94">
        <v>43</v>
      </c>
      <c r="D54" s="76" t="s">
        <v>119</v>
      </c>
      <c r="E54" s="77" t="s">
        <v>5</v>
      </c>
      <c r="F54" s="77" t="s">
        <v>5</v>
      </c>
      <c r="G54" s="77" t="s">
        <v>5</v>
      </c>
      <c r="H54" s="77" t="s">
        <v>5</v>
      </c>
      <c r="I54" s="77" t="s">
        <v>5</v>
      </c>
      <c r="J54" s="77" t="s">
        <v>5</v>
      </c>
      <c r="K54" s="77" t="s">
        <v>5</v>
      </c>
      <c r="L54" s="77" t="s">
        <v>5</v>
      </c>
      <c r="M54" s="77" t="s">
        <v>5</v>
      </c>
      <c r="N54" s="77" t="s">
        <v>5</v>
      </c>
      <c r="O54" s="77" t="s">
        <v>5</v>
      </c>
      <c r="P54" s="77" t="s">
        <v>5</v>
      </c>
      <c r="Q54" s="77" t="s">
        <v>5</v>
      </c>
      <c r="R54" s="77" t="s">
        <v>5</v>
      </c>
      <c r="S54" s="77" t="s">
        <v>5</v>
      </c>
      <c r="T54" s="77" t="s">
        <v>5</v>
      </c>
      <c r="U54" s="77" t="s">
        <v>5</v>
      </c>
      <c r="V54" s="77" t="s">
        <v>5</v>
      </c>
      <c r="W54" s="77" t="s">
        <v>5</v>
      </c>
      <c r="X54" s="77" t="s">
        <v>5</v>
      </c>
      <c r="Y54" s="77">
        <v>86.873227999999997</v>
      </c>
      <c r="Z54" s="77">
        <v>283.23031637999998</v>
      </c>
      <c r="AA54" s="77">
        <v>291.13483743</v>
      </c>
      <c r="AB54" s="77">
        <v>409.42936330700002</v>
      </c>
      <c r="AC54" s="77">
        <v>1190.3436119390308</v>
      </c>
      <c r="AD54" s="77">
        <v>1227.7485315058</v>
      </c>
      <c r="AE54" s="77">
        <v>1262.3462692747223</v>
      </c>
      <c r="AF54" s="77">
        <v>1264.9031610544446</v>
      </c>
    </row>
    <row r="55" spans="3:32" ht="39.5" customHeight="1" thickBot="1">
      <c r="C55" s="94">
        <v>44</v>
      </c>
      <c r="D55" s="76" t="s">
        <v>123</v>
      </c>
      <c r="E55" s="77">
        <v>24.83</v>
      </c>
      <c r="F55" s="77">
        <v>22.68</v>
      </c>
      <c r="G55" s="77">
        <v>23.17</v>
      </c>
      <c r="H55" s="77">
        <v>23.24</v>
      </c>
      <c r="I55" s="77">
        <v>36.356427480000001</v>
      </c>
      <c r="J55" s="77">
        <v>40.754481299999995</v>
      </c>
      <c r="K55" s="77">
        <v>38.114000000000004</v>
      </c>
      <c r="L55" s="77">
        <v>38.971000000000004</v>
      </c>
      <c r="M55" s="77">
        <v>85.187000000000012</v>
      </c>
      <c r="N55" s="77">
        <v>87.500281000000001</v>
      </c>
      <c r="O55" s="77">
        <v>89.949307000000005</v>
      </c>
      <c r="P55" s="77">
        <v>225.928562</v>
      </c>
      <c r="Q55" s="77">
        <v>229.43576915882318</v>
      </c>
      <c r="R55" s="78">
        <v>275.46825854000002</v>
      </c>
      <c r="S55" s="78">
        <v>278.98388715999999</v>
      </c>
      <c r="T55" s="77">
        <v>323.23273978000003</v>
      </c>
      <c r="U55" s="77">
        <v>275.42452630999998</v>
      </c>
      <c r="V55" s="77">
        <v>285.80452630999997</v>
      </c>
      <c r="W55" s="77">
        <v>237.89675797999999</v>
      </c>
      <c r="X55" s="77">
        <v>188.87552604000001</v>
      </c>
      <c r="Y55" s="77">
        <v>192.87606876833999</v>
      </c>
      <c r="Z55" s="77">
        <v>231.96408627</v>
      </c>
      <c r="AA55" s="77">
        <v>191.05200000000002</v>
      </c>
      <c r="AB55" s="77">
        <v>212.79496219831003</v>
      </c>
      <c r="AC55" s="77">
        <v>582.81645327895797</v>
      </c>
      <c r="AD55" s="77">
        <v>701.46631187433195</v>
      </c>
      <c r="AE55" s="77">
        <v>1078.89176136992</v>
      </c>
      <c r="AF55" s="77">
        <v>1156.1174647248301</v>
      </c>
    </row>
    <row r="56" spans="3:32" ht="39.5" customHeight="1" thickBot="1">
      <c r="C56" s="94">
        <v>45</v>
      </c>
      <c r="D56" s="76" t="s">
        <v>514</v>
      </c>
      <c r="E56" s="77" t="s">
        <v>5</v>
      </c>
      <c r="F56" s="77" t="s">
        <v>5</v>
      </c>
      <c r="G56" s="77" t="s">
        <v>5</v>
      </c>
      <c r="H56" s="77" t="s">
        <v>5</v>
      </c>
      <c r="I56" s="77" t="s">
        <v>5</v>
      </c>
      <c r="J56" s="77" t="s">
        <v>5</v>
      </c>
      <c r="K56" s="77" t="s">
        <v>5</v>
      </c>
      <c r="L56" s="77" t="s">
        <v>5</v>
      </c>
      <c r="M56" s="77" t="s">
        <v>5</v>
      </c>
      <c r="N56" s="77" t="s">
        <v>5</v>
      </c>
      <c r="O56" s="77" t="s">
        <v>5</v>
      </c>
      <c r="P56" s="77" t="s">
        <v>5</v>
      </c>
      <c r="Q56" s="77" t="s">
        <v>5</v>
      </c>
      <c r="R56" s="77" t="s">
        <v>5</v>
      </c>
      <c r="S56" s="77" t="s">
        <v>5</v>
      </c>
      <c r="T56" s="77" t="s">
        <v>5</v>
      </c>
      <c r="U56" s="77" t="s">
        <v>5</v>
      </c>
      <c r="V56" s="77" t="s">
        <v>5</v>
      </c>
      <c r="W56" s="77" t="s">
        <v>5</v>
      </c>
      <c r="X56" s="77" t="s">
        <v>5</v>
      </c>
      <c r="Y56" s="77">
        <v>612.07500000000005</v>
      </c>
      <c r="Z56" s="77">
        <v>618.08000000000004</v>
      </c>
      <c r="AA56" s="77">
        <v>612.07500000000005</v>
      </c>
      <c r="AB56" s="77">
        <v>937.5</v>
      </c>
      <c r="AC56" s="77">
        <v>937.5</v>
      </c>
      <c r="AD56" s="77">
        <v>1105.628001</v>
      </c>
      <c r="AE56" s="77">
        <v>1105.6300000000001</v>
      </c>
      <c r="AF56" s="77">
        <v>1105.628001</v>
      </c>
    </row>
    <row r="57" spans="3:32" ht="39.5" customHeight="1" thickBot="1">
      <c r="C57" s="94">
        <v>46</v>
      </c>
      <c r="D57" s="76" t="s">
        <v>166</v>
      </c>
      <c r="E57" s="77">
        <v>564.23</v>
      </c>
      <c r="F57" s="77">
        <v>547.97</v>
      </c>
      <c r="G57" s="77">
        <v>583.15</v>
      </c>
      <c r="H57" s="77">
        <v>571.52</v>
      </c>
      <c r="I57" s="77">
        <v>569.05099999999993</v>
      </c>
      <c r="J57" s="77">
        <v>645.30700000000002</v>
      </c>
      <c r="K57" s="77">
        <v>655.36</v>
      </c>
      <c r="L57" s="77">
        <v>606.6</v>
      </c>
      <c r="M57" s="77">
        <v>625.67999999999995</v>
      </c>
      <c r="N57" s="77">
        <v>521.42430175694608</v>
      </c>
      <c r="O57" s="77">
        <v>605.47915747298259</v>
      </c>
      <c r="P57" s="77">
        <v>679.03400000000011</v>
      </c>
      <c r="Q57" s="77">
        <v>708.43674113999998</v>
      </c>
      <c r="R57" s="78">
        <v>790.99466511654202</v>
      </c>
      <c r="S57" s="78">
        <v>861.25574368999992</v>
      </c>
      <c r="T57" s="77">
        <v>918.09926730999996</v>
      </c>
      <c r="U57" s="77">
        <v>915.58203000000003</v>
      </c>
      <c r="V57" s="77">
        <v>1044.7641100000001</v>
      </c>
      <c r="W57" s="77">
        <v>943.70129999999995</v>
      </c>
      <c r="X57" s="77">
        <v>951.53591553000001</v>
      </c>
      <c r="Y57" s="77">
        <v>884.80040400999997</v>
      </c>
      <c r="Z57" s="77">
        <v>894.75903784000013</v>
      </c>
      <c r="AA57" s="77">
        <v>973.30221709</v>
      </c>
      <c r="AB57" s="77">
        <v>905.47816330000001</v>
      </c>
      <c r="AC57" s="77">
        <v>1034.6872170899999</v>
      </c>
      <c r="AD57" s="77">
        <v>1130.415</v>
      </c>
      <c r="AE57" s="77">
        <v>1053.3503715700001</v>
      </c>
      <c r="AF57" s="77">
        <v>1074.29</v>
      </c>
    </row>
    <row r="58" spans="3:32" ht="39.5" customHeight="1" thickBot="1">
      <c r="C58" s="94">
        <v>47</v>
      </c>
      <c r="D58" s="76" t="s">
        <v>116</v>
      </c>
      <c r="E58" s="77">
        <v>158.49</v>
      </c>
      <c r="F58" s="77">
        <v>140.53</v>
      </c>
      <c r="G58" s="77">
        <v>160.75</v>
      </c>
      <c r="H58" s="77">
        <v>189.15</v>
      </c>
      <c r="I58" s="77">
        <v>201.41490412283312</v>
      </c>
      <c r="J58" s="77">
        <v>190.8268177091042</v>
      </c>
      <c r="K58" s="77">
        <v>188.01627905999999</v>
      </c>
      <c r="L58" s="77">
        <v>256.03300000000002</v>
      </c>
      <c r="M58" s="77">
        <v>251.38600000000002</v>
      </c>
      <c r="N58" s="77">
        <v>206.00992379895479</v>
      </c>
      <c r="O58" s="77">
        <v>232.68874832054399</v>
      </c>
      <c r="P58" s="77">
        <v>402.94304540306314</v>
      </c>
      <c r="Q58" s="77">
        <v>563.44472962659279</v>
      </c>
      <c r="R58" s="78">
        <v>859.12507375332427</v>
      </c>
      <c r="S58" s="78">
        <v>1067.313925762259</v>
      </c>
      <c r="T58" s="77">
        <v>1288.7057356374576</v>
      </c>
      <c r="U58" s="77">
        <v>1326.8915860361876</v>
      </c>
      <c r="V58" s="77">
        <v>1307.5122973599302</v>
      </c>
      <c r="W58" s="77">
        <v>1173.3906687556021</v>
      </c>
      <c r="X58" s="77">
        <v>1083.2764804502042</v>
      </c>
      <c r="Y58" s="77">
        <v>808.73989151068395</v>
      </c>
      <c r="Z58" s="77">
        <v>696.08520972556505</v>
      </c>
      <c r="AA58" s="77">
        <v>992.08455743117815</v>
      </c>
      <c r="AB58" s="77">
        <v>1192.2637998446476</v>
      </c>
      <c r="AC58" s="77">
        <v>1290.5928140000001</v>
      </c>
      <c r="AD58" s="77">
        <v>1243.1724263800002</v>
      </c>
      <c r="AE58" s="77">
        <v>1066.5961183499999</v>
      </c>
      <c r="AF58" s="77">
        <v>1011.8512014865667</v>
      </c>
    </row>
    <row r="59" spans="3:32" ht="39.5" customHeight="1" thickBot="1">
      <c r="C59" s="94">
        <v>48</v>
      </c>
      <c r="D59" s="76" t="s">
        <v>144</v>
      </c>
      <c r="E59" s="77" t="s">
        <v>5</v>
      </c>
      <c r="F59" s="77" t="s">
        <v>5</v>
      </c>
      <c r="G59" s="77" t="s">
        <v>5</v>
      </c>
      <c r="H59" s="77" t="s">
        <v>5</v>
      </c>
      <c r="I59" s="77" t="s">
        <v>5</v>
      </c>
      <c r="J59" s="77" t="s">
        <v>5</v>
      </c>
      <c r="K59" s="77" t="s">
        <v>5</v>
      </c>
      <c r="L59" s="77" t="s">
        <v>5</v>
      </c>
      <c r="M59" s="77" t="s">
        <v>5</v>
      </c>
      <c r="N59" s="77" t="s">
        <v>5</v>
      </c>
      <c r="O59" s="77" t="s">
        <v>5</v>
      </c>
      <c r="P59" s="77" t="s">
        <v>5</v>
      </c>
      <c r="Q59" s="77" t="s">
        <v>5</v>
      </c>
      <c r="R59" s="78" t="s">
        <v>5</v>
      </c>
      <c r="S59" s="78" t="s">
        <v>5</v>
      </c>
      <c r="T59" s="77" t="s">
        <v>5</v>
      </c>
      <c r="U59" s="77">
        <v>129.5676</v>
      </c>
      <c r="V59" s="77">
        <v>238.24731540138873</v>
      </c>
      <c r="W59" s="77">
        <v>409.58335781462267</v>
      </c>
      <c r="X59" s="77">
        <v>401.24333969228269</v>
      </c>
      <c r="Y59" s="77">
        <v>403.40483013089397</v>
      </c>
      <c r="Z59" s="77">
        <v>517.96525606</v>
      </c>
      <c r="AA59" s="77">
        <v>590.88911288500003</v>
      </c>
      <c r="AB59" s="77">
        <v>582.33250552163463</v>
      </c>
      <c r="AC59" s="77">
        <v>624.07642127999998</v>
      </c>
      <c r="AD59" s="77">
        <v>911.39815652999994</v>
      </c>
      <c r="AE59" s="77">
        <v>1013.8711537500001</v>
      </c>
      <c r="AF59" s="77">
        <v>992.67064398000002</v>
      </c>
    </row>
    <row r="60" spans="3:32" ht="39.5" customHeight="1" thickBot="1">
      <c r="C60" s="94">
        <v>49</v>
      </c>
      <c r="D60" s="76" t="s">
        <v>135</v>
      </c>
      <c r="E60" s="77">
        <v>1501.27</v>
      </c>
      <c r="F60" s="77">
        <v>1417.75</v>
      </c>
      <c r="G60" s="77">
        <v>1330.88</v>
      </c>
      <c r="H60" s="77">
        <v>1169.93</v>
      </c>
      <c r="I60" s="77">
        <v>1465.3863139999999</v>
      </c>
      <c r="J60" s="77">
        <v>1423.26273915</v>
      </c>
      <c r="K60" s="77">
        <v>1645.8244350918421</v>
      </c>
      <c r="L60" s="77">
        <v>1366.1183846129998</v>
      </c>
      <c r="M60" s="77">
        <v>1203.65552923</v>
      </c>
      <c r="N60" s="77">
        <v>1176.771653337991</v>
      </c>
      <c r="O60" s="77">
        <v>1138.3584474600002</v>
      </c>
      <c r="P60" s="77">
        <v>1224.09143567</v>
      </c>
      <c r="Q60" s="77">
        <v>1199.2239690399999</v>
      </c>
      <c r="R60" s="78">
        <v>1245.2042229600002</v>
      </c>
      <c r="S60" s="78">
        <v>888.34090428000002</v>
      </c>
      <c r="T60" s="77">
        <v>868.76884439000003</v>
      </c>
      <c r="U60" s="77">
        <v>801.57943840333337</v>
      </c>
      <c r="V60" s="77">
        <v>836.96453197999995</v>
      </c>
      <c r="W60" s="77">
        <v>891.38672295000003</v>
      </c>
      <c r="X60" s="77">
        <v>856.74894563752605</v>
      </c>
      <c r="Y60" s="77">
        <v>954.47310360999995</v>
      </c>
      <c r="Z60" s="77">
        <v>1038.606309446189</v>
      </c>
      <c r="AA60" s="77">
        <v>1007.5341833900001</v>
      </c>
      <c r="AB60" s="77">
        <v>1003.3916152030001</v>
      </c>
      <c r="AC60" s="77">
        <v>985.08548773999973</v>
      </c>
      <c r="AD60" s="77">
        <v>943.95150604645664</v>
      </c>
      <c r="AE60" s="77">
        <v>948.92647953635594</v>
      </c>
      <c r="AF60" s="77">
        <v>963.47790445114458</v>
      </c>
    </row>
    <row r="61" spans="3:32" ht="39.5" customHeight="1" thickBot="1">
      <c r="C61" s="94">
        <v>50</v>
      </c>
      <c r="D61" s="76" t="s">
        <v>162</v>
      </c>
      <c r="E61" s="77">
        <v>1367.87</v>
      </c>
      <c r="F61" s="77">
        <v>1533</v>
      </c>
      <c r="G61" s="77">
        <v>1495.5</v>
      </c>
      <c r="H61" s="77">
        <v>1495.5</v>
      </c>
      <c r="I61" s="77">
        <v>1495.5</v>
      </c>
      <c r="J61" s="77">
        <v>1495.5</v>
      </c>
      <c r="K61" s="77">
        <v>1495.5</v>
      </c>
      <c r="L61" s="77">
        <v>1533</v>
      </c>
      <c r="M61" s="77">
        <v>1533</v>
      </c>
      <c r="N61" s="77">
        <v>1320</v>
      </c>
      <c r="O61" s="77">
        <v>1320</v>
      </c>
      <c r="P61" s="77">
        <v>1888.5686029999997</v>
      </c>
      <c r="Q61" s="77">
        <v>1888.5686029999999</v>
      </c>
      <c r="R61" s="78">
        <v>1916.918993</v>
      </c>
      <c r="S61" s="78">
        <v>1916.918993</v>
      </c>
      <c r="T61" s="77">
        <v>1811.1689749999996</v>
      </c>
      <c r="U61" s="77">
        <v>1811.1689749999996</v>
      </c>
      <c r="V61" s="77">
        <v>1991.6542300000001</v>
      </c>
      <c r="W61" s="77">
        <v>1991.6542300000001</v>
      </c>
      <c r="X61" s="77">
        <v>800.27766999999994</v>
      </c>
      <c r="Y61" s="77">
        <v>800.27766999999994</v>
      </c>
      <c r="Z61" s="77">
        <v>800.28</v>
      </c>
      <c r="AA61" s="77">
        <v>932.93782199999998</v>
      </c>
      <c r="AB61" s="77">
        <v>911.66474100000005</v>
      </c>
      <c r="AC61" s="77">
        <v>911.66474100000005</v>
      </c>
      <c r="AD61" s="77">
        <v>911.66474100000005</v>
      </c>
      <c r="AE61" s="77">
        <v>911.66</v>
      </c>
      <c r="AF61" s="77">
        <v>911.66474100000005</v>
      </c>
    </row>
    <row r="62" spans="3:32" ht="39.5" customHeight="1" thickBot="1">
      <c r="C62" s="94">
        <v>51</v>
      </c>
      <c r="D62" s="76" t="s">
        <v>515</v>
      </c>
      <c r="E62" s="77" t="s">
        <v>5</v>
      </c>
      <c r="F62" s="77" t="s">
        <v>5</v>
      </c>
      <c r="G62" s="77" t="s">
        <v>5</v>
      </c>
      <c r="H62" s="77" t="s">
        <v>5</v>
      </c>
      <c r="I62" s="77" t="s">
        <v>5</v>
      </c>
      <c r="J62" s="77" t="s">
        <v>5</v>
      </c>
      <c r="K62" s="77" t="s">
        <v>5</v>
      </c>
      <c r="L62" s="77" t="s">
        <v>5</v>
      </c>
      <c r="M62" s="77" t="s">
        <v>5</v>
      </c>
      <c r="N62" s="77" t="s">
        <v>5</v>
      </c>
      <c r="O62" s="77" t="s">
        <v>5</v>
      </c>
      <c r="P62" s="77" t="s">
        <v>5</v>
      </c>
      <c r="Q62" s="77" t="s">
        <v>5</v>
      </c>
      <c r="R62" s="77" t="s">
        <v>5</v>
      </c>
      <c r="S62" s="77" t="s">
        <v>5</v>
      </c>
      <c r="T62" s="77" t="s">
        <v>5</v>
      </c>
      <c r="U62" s="77" t="s">
        <v>5</v>
      </c>
      <c r="V62" s="77" t="s">
        <v>5</v>
      </c>
      <c r="W62" s="77" t="s">
        <v>5</v>
      </c>
      <c r="X62" s="77" t="s">
        <v>5</v>
      </c>
      <c r="Y62" s="77">
        <v>390.11959903799999</v>
      </c>
      <c r="Z62" s="77">
        <v>395.49</v>
      </c>
      <c r="AA62" s="77">
        <v>389.2284744789041</v>
      </c>
      <c r="AB62" s="77">
        <v>403.0656344989041</v>
      </c>
      <c r="AC62" s="77">
        <v>401.36669429890401</v>
      </c>
      <c r="AD62" s="77">
        <v>725.39754519470421</v>
      </c>
      <c r="AE62" s="77">
        <v>834.57</v>
      </c>
      <c r="AF62" s="77">
        <v>899.41403387039747</v>
      </c>
    </row>
    <row r="63" spans="3:32" ht="39.5" customHeight="1" thickBot="1">
      <c r="C63" s="94">
        <v>52</v>
      </c>
      <c r="D63" s="76" t="s">
        <v>148</v>
      </c>
      <c r="E63" s="77">
        <v>46.68</v>
      </c>
      <c r="F63" s="77">
        <v>68.31</v>
      </c>
      <c r="G63" s="77">
        <v>223.27</v>
      </c>
      <c r="H63" s="77">
        <v>234.29</v>
      </c>
      <c r="I63" s="77">
        <v>436.959</v>
      </c>
      <c r="J63" s="77">
        <v>434.87</v>
      </c>
      <c r="K63" s="77">
        <v>421.72499999999997</v>
      </c>
      <c r="L63" s="77">
        <v>469.27699999999999</v>
      </c>
      <c r="M63" s="77">
        <v>864.41</v>
      </c>
      <c r="N63" s="77">
        <v>1135.155</v>
      </c>
      <c r="O63" s="77">
        <v>1118.598</v>
      </c>
      <c r="P63" s="77">
        <v>1137.7440000000001</v>
      </c>
      <c r="Q63" s="77">
        <v>1565.798</v>
      </c>
      <c r="R63" s="78">
        <v>1306.7511079999999</v>
      </c>
      <c r="S63" s="78">
        <v>1144.2988960399998</v>
      </c>
      <c r="T63" s="77">
        <v>1015.0265511499999</v>
      </c>
      <c r="U63" s="77">
        <v>995.55519144927359</v>
      </c>
      <c r="V63" s="77">
        <v>1002.3994354183419</v>
      </c>
      <c r="W63" s="77">
        <v>1030.09074725</v>
      </c>
      <c r="X63" s="77">
        <v>730.10007472000007</v>
      </c>
      <c r="Y63" s="77">
        <v>571.51531872275746</v>
      </c>
      <c r="Z63" s="77">
        <v>853.08248741</v>
      </c>
      <c r="AA63" s="77">
        <v>885.8306066185163</v>
      </c>
      <c r="AB63" s="77">
        <v>768.51639081000008</v>
      </c>
      <c r="AC63" s="77">
        <v>757.98830228618374</v>
      </c>
      <c r="AD63" s="77">
        <v>810.38953276999996</v>
      </c>
      <c r="AE63" s="77">
        <v>716.81805734875911</v>
      </c>
      <c r="AF63" s="77">
        <v>897.67531997752496</v>
      </c>
    </row>
    <row r="64" spans="3:32" ht="39.5" customHeight="1" thickBot="1">
      <c r="C64" s="94">
        <v>53</v>
      </c>
      <c r="D64" s="76" t="s">
        <v>161</v>
      </c>
      <c r="E64" s="77">
        <v>1981.1</v>
      </c>
      <c r="F64" s="77">
        <v>519.67999999999995</v>
      </c>
      <c r="G64" s="77">
        <v>519.20000000000005</v>
      </c>
      <c r="H64" s="77">
        <v>519.91</v>
      </c>
      <c r="I64" s="77">
        <v>498.86577118999998</v>
      </c>
      <c r="J64" s="77">
        <v>1367.00938135</v>
      </c>
      <c r="K64" s="77">
        <v>1370.2770021475001</v>
      </c>
      <c r="L64" s="77">
        <v>1335.1178431374999</v>
      </c>
      <c r="M64" s="77">
        <v>1342.5678481</v>
      </c>
      <c r="N64" s="77">
        <v>957.22663086249986</v>
      </c>
      <c r="O64" s="77">
        <v>840.01279420228184</v>
      </c>
      <c r="P64" s="77">
        <v>733.35605062263608</v>
      </c>
      <c r="Q64" s="77">
        <v>708.43335764668154</v>
      </c>
      <c r="R64" s="78">
        <v>680.32158888342906</v>
      </c>
      <c r="S64" s="78">
        <v>1392.3814915149999</v>
      </c>
      <c r="T64" s="77">
        <v>2620.2679474217362</v>
      </c>
      <c r="U64" s="77">
        <v>3326.8595481499997</v>
      </c>
      <c r="V64" s="77">
        <v>3779.5059999999999</v>
      </c>
      <c r="W64" s="77">
        <v>4241.4470000000001</v>
      </c>
      <c r="X64" s="77">
        <v>4355.7117816375003</v>
      </c>
      <c r="Y64" s="77">
        <v>4433.8459999999995</v>
      </c>
      <c r="Z64" s="77">
        <v>4657.4784582883894</v>
      </c>
      <c r="AA64" s="77">
        <v>5557.2223190000004</v>
      </c>
      <c r="AB64" s="77">
        <v>4010.2898690000002</v>
      </c>
      <c r="AC64" s="77">
        <v>945.705242</v>
      </c>
      <c r="AD64" s="77">
        <v>872.31729700000005</v>
      </c>
      <c r="AE64" s="77">
        <v>872.32</v>
      </c>
      <c r="AF64" s="77">
        <v>849.61382000000003</v>
      </c>
    </row>
    <row r="65" spans="3:32" ht="39.5" customHeight="1" thickBot="1">
      <c r="C65" s="94">
        <v>54</v>
      </c>
      <c r="D65" s="46" t="s">
        <v>328</v>
      </c>
      <c r="E65" s="77" t="s">
        <v>5</v>
      </c>
      <c r="F65" s="77" t="s">
        <v>5</v>
      </c>
      <c r="G65" s="77" t="s">
        <v>5</v>
      </c>
      <c r="H65" s="77" t="s">
        <v>5</v>
      </c>
      <c r="I65" s="77" t="s">
        <v>5</v>
      </c>
      <c r="J65" s="77" t="s">
        <v>5</v>
      </c>
      <c r="K65" s="77" t="s">
        <v>5</v>
      </c>
      <c r="L65" s="77" t="s">
        <v>5</v>
      </c>
      <c r="M65" s="77" t="s">
        <v>5</v>
      </c>
      <c r="N65" s="77" t="s">
        <v>5</v>
      </c>
      <c r="O65" s="77" t="s">
        <v>5</v>
      </c>
      <c r="P65" s="77" t="s">
        <v>5</v>
      </c>
      <c r="Q65" s="77" t="s">
        <v>5</v>
      </c>
      <c r="R65" s="78">
        <v>13.6975</v>
      </c>
      <c r="S65" s="78">
        <v>9.2092797999999991</v>
      </c>
      <c r="T65" s="77">
        <v>8.5343172500000009</v>
      </c>
      <c r="U65" s="77">
        <v>10.636563000000001</v>
      </c>
      <c r="V65" s="77">
        <v>169.23590213</v>
      </c>
      <c r="W65" s="77">
        <v>181.20498946865001</v>
      </c>
      <c r="X65" s="77">
        <v>168.39640718999999</v>
      </c>
      <c r="Y65" s="77">
        <v>165.97653018999998</v>
      </c>
      <c r="Z65" s="77">
        <v>238.54</v>
      </c>
      <c r="AA65" s="77">
        <v>253.76789021000002</v>
      </c>
      <c r="AB65" s="77">
        <v>253.01955008000002</v>
      </c>
      <c r="AC65" s="77">
        <v>628.34759858000007</v>
      </c>
      <c r="AD65" s="77">
        <v>742.77909454000007</v>
      </c>
      <c r="AE65" s="77">
        <v>754.88</v>
      </c>
      <c r="AF65" s="77">
        <v>754.57694615000003</v>
      </c>
    </row>
    <row r="66" spans="3:32" ht="39.5" customHeight="1" thickBot="1">
      <c r="C66" s="94">
        <v>55</v>
      </c>
      <c r="D66" s="46" t="s">
        <v>186</v>
      </c>
      <c r="E66" s="77" t="s">
        <v>5</v>
      </c>
      <c r="F66" s="77" t="s">
        <v>5</v>
      </c>
      <c r="G66" s="77" t="s">
        <v>5</v>
      </c>
      <c r="H66" s="77" t="s">
        <v>5</v>
      </c>
      <c r="I66" s="77" t="s">
        <v>5</v>
      </c>
      <c r="J66" s="77" t="s">
        <v>5</v>
      </c>
      <c r="K66" s="77" t="s">
        <v>5</v>
      </c>
      <c r="L66" s="77" t="s">
        <v>5</v>
      </c>
      <c r="M66" s="77" t="s">
        <v>5</v>
      </c>
      <c r="N66" s="77" t="s">
        <v>5</v>
      </c>
      <c r="O66" s="77" t="s">
        <v>5</v>
      </c>
      <c r="P66" s="77" t="s">
        <v>5</v>
      </c>
      <c r="Q66" s="77" t="s">
        <v>5</v>
      </c>
      <c r="R66" s="77" t="s">
        <v>5</v>
      </c>
      <c r="S66" s="77" t="s">
        <v>5</v>
      </c>
      <c r="T66" s="77" t="s">
        <v>5</v>
      </c>
      <c r="U66" s="77" t="s">
        <v>5</v>
      </c>
      <c r="V66" s="77" t="s">
        <v>5</v>
      </c>
      <c r="W66" s="77" t="s">
        <v>5</v>
      </c>
      <c r="X66" s="77" t="s">
        <v>5</v>
      </c>
      <c r="Y66" s="77" t="s">
        <v>5</v>
      </c>
      <c r="Z66" s="77" t="s">
        <v>5</v>
      </c>
      <c r="AA66" s="77" t="s">
        <v>5</v>
      </c>
      <c r="AB66" s="77" t="s">
        <v>5</v>
      </c>
      <c r="AC66" s="77" t="s">
        <v>5</v>
      </c>
      <c r="AD66" s="77" t="s">
        <v>5</v>
      </c>
      <c r="AE66" s="77">
        <v>714.93235642499985</v>
      </c>
      <c r="AF66" s="77">
        <v>739.33752082500007</v>
      </c>
    </row>
    <row r="67" spans="3:32" ht="39.5" customHeight="1" thickBot="1">
      <c r="C67" s="94">
        <v>56</v>
      </c>
      <c r="D67" s="46" t="s">
        <v>654</v>
      </c>
      <c r="E67" s="77" t="s">
        <v>5</v>
      </c>
      <c r="F67" s="77" t="s">
        <v>5</v>
      </c>
      <c r="G67" s="77" t="s">
        <v>5</v>
      </c>
      <c r="H67" s="77" t="s">
        <v>5</v>
      </c>
      <c r="I67" s="77" t="s">
        <v>5</v>
      </c>
      <c r="J67" s="77" t="s">
        <v>5</v>
      </c>
      <c r="K67" s="77" t="s">
        <v>5</v>
      </c>
      <c r="L67" s="77" t="s">
        <v>5</v>
      </c>
      <c r="M67" s="77" t="s">
        <v>5</v>
      </c>
      <c r="N67" s="77" t="s">
        <v>5</v>
      </c>
      <c r="O67" s="77" t="s">
        <v>5</v>
      </c>
      <c r="P67" s="77" t="s">
        <v>5</v>
      </c>
      <c r="Q67" s="77" t="s">
        <v>5</v>
      </c>
      <c r="R67" s="77" t="s">
        <v>5</v>
      </c>
      <c r="S67" s="77" t="s">
        <v>5</v>
      </c>
      <c r="T67" s="77" t="s">
        <v>5</v>
      </c>
      <c r="U67" s="77" t="s">
        <v>5</v>
      </c>
      <c r="V67" s="77" t="s">
        <v>5</v>
      </c>
      <c r="W67" s="77" t="s">
        <v>5</v>
      </c>
      <c r="X67" s="77" t="s">
        <v>5</v>
      </c>
      <c r="Y67" s="77">
        <v>89.497</v>
      </c>
      <c r="Z67" s="77">
        <v>89.5</v>
      </c>
      <c r="AA67" s="77">
        <v>89.497</v>
      </c>
      <c r="AB67" s="77">
        <v>294.49400000000003</v>
      </c>
      <c r="AC67" s="77">
        <v>609.54700000000003</v>
      </c>
      <c r="AD67" s="77">
        <v>617.91600000000005</v>
      </c>
      <c r="AE67" s="77">
        <v>619.57100000000003</v>
      </c>
      <c r="AF67" s="77">
        <v>641.35500000000002</v>
      </c>
    </row>
    <row r="68" spans="3:32" ht="39.5" customHeight="1" thickBot="1">
      <c r="C68" s="94">
        <v>57</v>
      </c>
      <c r="D68" s="46" t="s">
        <v>173</v>
      </c>
      <c r="E68" s="77" t="s">
        <v>5</v>
      </c>
      <c r="F68" s="77" t="s">
        <v>5</v>
      </c>
      <c r="G68" s="77" t="s">
        <v>5</v>
      </c>
      <c r="H68" s="77" t="s">
        <v>5</v>
      </c>
      <c r="I68" s="77" t="s">
        <v>5</v>
      </c>
      <c r="J68" s="77" t="s">
        <v>5</v>
      </c>
      <c r="K68" s="77" t="s">
        <v>5</v>
      </c>
      <c r="L68" s="77" t="s">
        <v>5</v>
      </c>
      <c r="M68" s="77" t="s">
        <v>5</v>
      </c>
      <c r="N68" s="77" t="s">
        <v>5</v>
      </c>
      <c r="O68" s="77" t="s">
        <v>5</v>
      </c>
      <c r="P68" s="77" t="s">
        <v>5</v>
      </c>
      <c r="Q68" s="77" t="s">
        <v>5</v>
      </c>
      <c r="R68" s="78" t="s">
        <v>5</v>
      </c>
      <c r="S68" s="78" t="s">
        <v>5</v>
      </c>
      <c r="T68" s="77" t="s">
        <v>5</v>
      </c>
      <c r="U68" s="77" t="s">
        <v>5</v>
      </c>
      <c r="V68" s="77">
        <v>90</v>
      </c>
      <c r="W68" s="77">
        <v>97.001000000000005</v>
      </c>
      <c r="X68" s="77">
        <v>90</v>
      </c>
      <c r="Y68" s="77">
        <v>328.79067417999994</v>
      </c>
      <c r="Z68" s="77">
        <v>353.43</v>
      </c>
      <c r="AA68" s="77">
        <v>467.22592300999997</v>
      </c>
      <c r="AB68" s="77">
        <v>465.01212778000001</v>
      </c>
      <c r="AC68" s="77">
        <v>457.70183572000002</v>
      </c>
      <c r="AD68" s="77">
        <v>523.69723044999989</v>
      </c>
      <c r="AE68" s="77">
        <v>600.16571428999998</v>
      </c>
      <c r="AF68" s="77">
        <v>614.50535362000005</v>
      </c>
    </row>
    <row r="69" spans="3:32" ht="39.5" customHeight="1" thickBot="1">
      <c r="C69" s="94">
        <v>58</v>
      </c>
      <c r="D69" s="76" t="s">
        <v>516</v>
      </c>
      <c r="E69" s="77" t="s">
        <v>5</v>
      </c>
      <c r="F69" s="77" t="s">
        <v>5</v>
      </c>
      <c r="G69" s="77" t="s">
        <v>5</v>
      </c>
      <c r="H69" s="77" t="s">
        <v>5</v>
      </c>
      <c r="I69" s="77" t="s">
        <v>5</v>
      </c>
      <c r="J69" s="77" t="s">
        <v>5</v>
      </c>
      <c r="K69" s="77" t="s">
        <v>5</v>
      </c>
      <c r="L69" s="77" t="s">
        <v>5</v>
      </c>
      <c r="M69" s="77" t="s">
        <v>5</v>
      </c>
      <c r="N69" s="77" t="s">
        <v>5</v>
      </c>
      <c r="O69" s="77" t="s">
        <v>5</v>
      </c>
      <c r="P69" s="77" t="s">
        <v>5</v>
      </c>
      <c r="Q69" s="77" t="s">
        <v>5</v>
      </c>
      <c r="R69" s="77" t="s">
        <v>5</v>
      </c>
      <c r="S69" s="77" t="s">
        <v>5</v>
      </c>
      <c r="T69" s="77" t="s">
        <v>5</v>
      </c>
      <c r="U69" s="77" t="s">
        <v>5</v>
      </c>
      <c r="V69" s="77" t="s">
        <v>5</v>
      </c>
      <c r="W69" s="77" t="s">
        <v>5</v>
      </c>
      <c r="X69" s="77" t="s">
        <v>5</v>
      </c>
      <c r="Y69" s="77">
        <v>345.068468</v>
      </c>
      <c r="Z69" s="77">
        <v>396.32136699999995</v>
      </c>
      <c r="AA69" s="77">
        <v>438.47716146999994</v>
      </c>
      <c r="AB69" s="77">
        <v>448.09145899999993</v>
      </c>
      <c r="AC69" s="77">
        <v>521.03455400000007</v>
      </c>
      <c r="AD69" s="77">
        <v>574.10441030000004</v>
      </c>
      <c r="AE69" s="77">
        <v>541.79223100000002</v>
      </c>
      <c r="AF69" s="77">
        <v>556.55269151999994</v>
      </c>
    </row>
    <row r="70" spans="3:32" ht="39.5" customHeight="1" thickBot="1">
      <c r="C70" s="94">
        <v>59</v>
      </c>
      <c r="D70" s="46" t="s">
        <v>143</v>
      </c>
      <c r="E70" s="77">
        <v>0</v>
      </c>
      <c r="F70" s="77">
        <v>0</v>
      </c>
      <c r="G70" s="77">
        <v>0</v>
      </c>
      <c r="H70" s="77">
        <v>0</v>
      </c>
      <c r="I70" s="77">
        <v>550</v>
      </c>
      <c r="J70" s="77">
        <v>550</v>
      </c>
      <c r="K70" s="77">
        <v>550</v>
      </c>
      <c r="L70" s="77">
        <v>550</v>
      </c>
      <c r="M70" s="77">
        <v>550</v>
      </c>
      <c r="N70" s="77">
        <v>550</v>
      </c>
      <c r="O70" s="77">
        <v>550</v>
      </c>
      <c r="P70" s="77">
        <v>550</v>
      </c>
      <c r="Q70" s="77">
        <v>550</v>
      </c>
      <c r="R70" s="78">
        <v>550</v>
      </c>
      <c r="S70" s="78">
        <v>550</v>
      </c>
      <c r="T70" s="77">
        <v>550</v>
      </c>
      <c r="U70" s="77">
        <v>550</v>
      </c>
      <c r="V70" s="77">
        <v>550</v>
      </c>
      <c r="W70" s="77">
        <v>550</v>
      </c>
      <c r="X70" s="77">
        <v>550</v>
      </c>
      <c r="Y70" s="77">
        <v>550</v>
      </c>
      <c r="Z70" s="77">
        <v>550</v>
      </c>
      <c r="AA70" s="77">
        <v>550</v>
      </c>
      <c r="AB70" s="77">
        <v>550</v>
      </c>
      <c r="AC70" s="77">
        <v>550</v>
      </c>
      <c r="AD70" s="77">
        <v>550</v>
      </c>
      <c r="AE70" s="77">
        <v>550</v>
      </c>
      <c r="AF70" s="77">
        <v>550</v>
      </c>
    </row>
    <row r="71" spans="3:32" ht="39.5" customHeight="1" thickBot="1">
      <c r="C71" s="94">
        <v>60</v>
      </c>
      <c r="D71" s="46" t="s">
        <v>179</v>
      </c>
      <c r="E71" s="77">
        <v>282.85000000000002</v>
      </c>
      <c r="F71" s="77">
        <v>714.1</v>
      </c>
      <c r="G71" s="77">
        <v>714.1</v>
      </c>
      <c r="H71" s="77">
        <v>714.1</v>
      </c>
      <c r="I71" s="77">
        <v>690.1147565</v>
      </c>
      <c r="J71" s="77">
        <v>690.1147565</v>
      </c>
      <c r="K71" s="77">
        <v>690.1147565</v>
      </c>
      <c r="L71" s="77">
        <v>660.11275650000005</v>
      </c>
      <c r="M71" s="77">
        <v>601.98775650000005</v>
      </c>
      <c r="N71" s="77">
        <v>601.98775650000005</v>
      </c>
      <c r="O71" s="77">
        <v>601.98775650000005</v>
      </c>
      <c r="P71" s="77">
        <v>601.98500000000001</v>
      </c>
      <c r="Q71" s="77">
        <v>553.69499999999994</v>
      </c>
      <c r="R71" s="78">
        <v>543.68217969</v>
      </c>
      <c r="S71" s="78">
        <v>711</v>
      </c>
      <c r="T71" s="77">
        <v>711</v>
      </c>
      <c r="U71" s="77">
        <v>738</v>
      </c>
      <c r="V71" s="77">
        <v>738</v>
      </c>
      <c r="W71" s="77">
        <v>764.625</v>
      </c>
      <c r="X71" s="77">
        <v>739.5</v>
      </c>
      <c r="Y71" s="77">
        <v>628.13416825178501</v>
      </c>
      <c r="Z71" s="77">
        <v>739.5</v>
      </c>
      <c r="AA71" s="77">
        <v>599.68411085224898</v>
      </c>
      <c r="AB71" s="77">
        <v>599.68411085224898</v>
      </c>
      <c r="AC71" s="77">
        <v>550.81846077933403</v>
      </c>
      <c r="AD71" s="77">
        <v>546.20517451803232</v>
      </c>
      <c r="AE71" s="77">
        <v>474.88</v>
      </c>
      <c r="AF71" s="77">
        <v>474.879918103759</v>
      </c>
    </row>
    <row r="72" spans="3:32" ht="39.5" customHeight="1" thickBot="1">
      <c r="C72" s="94">
        <v>61</v>
      </c>
      <c r="D72" s="46" t="s">
        <v>594</v>
      </c>
      <c r="E72" s="77" t="s">
        <v>5</v>
      </c>
      <c r="F72" s="77" t="s">
        <v>5</v>
      </c>
      <c r="G72" s="77" t="s">
        <v>5</v>
      </c>
      <c r="H72" s="77" t="s">
        <v>5</v>
      </c>
      <c r="I72" s="77" t="s">
        <v>5</v>
      </c>
      <c r="J72" s="77" t="s">
        <v>5</v>
      </c>
      <c r="K72" s="77" t="s">
        <v>5</v>
      </c>
      <c r="L72" s="77" t="s">
        <v>5</v>
      </c>
      <c r="M72" s="77" t="s">
        <v>5</v>
      </c>
      <c r="N72" s="77" t="s">
        <v>5</v>
      </c>
      <c r="O72" s="77" t="s">
        <v>5</v>
      </c>
      <c r="P72" s="77" t="s">
        <v>5</v>
      </c>
      <c r="Q72" s="77" t="s">
        <v>5</v>
      </c>
      <c r="R72" s="77" t="s">
        <v>5</v>
      </c>
      <c r="S72" s="77" t="s">
        <v>5</v>
      </c>
      <c r="T72" s="77" t="s">
        <v>5</v>
      </c>
      <c r="U72" s="77" t="s">
        <v>5</v>
      </c>
      <c r="V72" s="77" t="s">
        <v>5</v>
      </c>
      <c r="W72" s="77" t="s">
        <v>5</v>
      </c>
      <c r="X72" s="77" t="s">
        <v>5</v>
      </c>
      <c r="Y72" s="77" t="s">
        <v>5</v>
      </c>
      <c r="Z72" s="77" t="s">
        <v>5</v>
      </c>
      <c r="AA72" s="77" t="s">
        <v>5</v>
      </c>
      <c r="AB72" s="77" t="s">
        <v>5</v>
      </c>
      <c r="AC72" s="77" t="s">
        <v>5</v>
      </c>
      <c r="AD72" s="77" t="s">
        <v>5</v>
      </c>
      <c r="AE72" s="77" t="s">
        <v>5</v>
      </c>
      <c r="AF72" s="77">
        <v>464.38</v>
      </c>
    </row>
    <row r="73" spans="3:32" ht="39.5" customHeight="1" thickBot="1">
      <c r="C73" s="94">
        <v>62</v>
      </c>
      <c r="D73" s="46" t="s">
        <v>131</v>
      </c>
      <c r="E73" s="77">
        <v>467.6</v>
      </c>
      <c r="F73" s="77">
        <v>408.12</v>
      </c>
      <c r="G73" s="77">
        <v>394.67</v>
      </c>
      <c r="H73" s="77">
        <v>391.12</v>
      </c>
      <c r="I73" s="77">
        <v>403.26339120814544</v>
      </c>
      <c r="J73" s="77">
        <v>451.65055163034782</v>
      </c>
      <c r="K73" s="77">
        <v>445.66809800000004</v>
      </c>
      <c r="L73" s="77">
        <v>447.56760998000004</v>
      </c>
      <c r="M73" s="77">
        <v>445.66944000000001</v>
      </c>
      <c r="N73" s="77">
        <v>267.89323175000004</v>
      </c>
      <c r="O73" s="77">
        <v>240.73569823</v>
      </c>
      <c r="P73" s="77">
        <v>240.54778828999997</v>
      </c>
      <c r="Q73" s="77">
        <v>240.80549248000003</v>
      </c>
      <c r="R73" s="78">
        <v>242.45938042999998</v>
      </c>
      <c r="S73" s="78">
        <v>456.90399244333298</v>
      </c>
      <c r="T73" s="77">
        <v>448.259768333333</v>
      </c>
      <c r="U73" s="77">
        <v>448.259768333333</v>
      </c>
      <c r="V73" s="77">
        <v>391.00111938000003</v>
      </c>
      <c r="W73" s="77">
        <v>391.17133454999998</v>
      </c>
      <c r="X73" s="77">
        <v>391.04363351207303</v>
      </c>
      <c r="Y73" s="77">
        <v>547.74538460999997</v>
      </c>
      <c r="Z73" s="77">
        <v>554.91845669000008</v>
      </c>
      <c r="AA73" s="77">
        <v>571.98353956000005</v>
      </c>
      <c r="AB73" s="77">
        <v>570.18109075999996</v>
      </c>
      <c r="AC73" s="77">
        <v>572.24977293000006</v>
      </c>
      <c r="AD73" s="77">
        <v>569.18382774999998</v>
      </c>
      <c r="AE73" s="77">
        <v>471.68296469000001</v>
      </c>
      <c r="AF73" s="77">
        <v>452.64475134999998</v>
      </c>
    </row>
    <row r="74" spans="3:32" ht="39.5" customHeight="1" thickBot="1">
      <c r="C74" s="94">
        <v>63</v>
      </c>
      <c r="D74" s="46" t="s">
        <v>121</v>
      </c>
      <c r="E74" s="77">
        <v>655.78</v>
      </c>
      <c r="F74" s="77">
        <v>721.19</v>
      </c>
      <c r="G74" s="77">
        <v>919.79</v>
      </c>
      <c r="H74" s="77">
        <v>1043.3599999999999</v>
      </c>
      <c r="I74" s="77">
        <v>1060.0540308</v>
      </c>
      <c r="J74" s="77">
        <v>1257.8746057400001</v>
      </c>
      <c r="K74" s="77">
        <v>1259.0723399999999</v>
      </c>
      <c r="L74" s="77">
        <v>1060.6244131175001</v>
      </c>
      <c r="M74" s="77">
        <v>567.66369900000007</v>
      </c>
      <c r="N74" s="77">
        <v>399.91272491022937</v>
      </c>
      <c r="O74" s="77">
        <v>381.21450000000004</v>
      </c>
      <c r="P74" s="77">
        <v>392.70349500000003</v>
      </c>
      <c r="Q74" s="77">
        <v>406.00132161493417</v>
      </c>
      <c r="R74" s="78">
        <v>410.80366161249998</v>
      </c>
      <c r="S74" s="78">
        <v>408.015164325</v>
      </c>
      <c r="T74" s="77">
        <v>453.54811397500004</v>
      </c>
      <c r="U74" s="77">
        <v>395.18611906499996</v>
      </c>
      <c r="V74" s="77">
        <v>436.1414548875</v>
      </c>
      <c r="W74" s="77">
        <v>365.85664337000003</v>
      </c>
      <c r="X74" s="77">
        <v>344.10974653250003</v>
      </c>
      <c r="Y74" s="77">
        <v>306.65416457499998</v>
      </c>
      <c r="Z74" s="77">
        <v>328.4745453475</v>
      </c>
      <c r="AA74" s="77">
        <v>341.64932888500005</v>
      </c>
      <c r="AB74" s="77">
        <v>328.33883874139997</v>
      </c>
      <c r="AC74" s="77">
        <v>336.57918720999999</v>
      </c>
      <c r="AD74" s="77">
        <v>465.17096058999999</v>
      </c>
      <c r="AE74" s="77">
        <v>432.25722200000001</v>
      </c>
      <c r="AF74" s="77">
        <v>440.55907099999996</v>
      </c>
    </row>
    <row r="75" spans="3:32" ht="39.5" customHeight="1" thickBot="1">
      <c r="C75" s="94">
        <v>64</v>
      </c>
      <c r="D75" s="46" t="s">
        <v>716</v>
      </c>
      <c r="E75" s="77">
        <v>1123.1600000000001</v>
      </c>
      <c r="F75" s="77">
        <v>1182.5999999999999</v>
      </c>
      <c r="G75" s="77">
        <v>1149.6300000000001</v>
      </c>
      <c r="H75" s="77">
        <v>1087.08</v>
      </c>
      <c r="I75" s="77">
        <v>1141.204929</v>
      </c>
      <c r="J75" s="77">
        <v>1194.7143671693771</v>
      </c>
      <c r="K75" s="77">
        <v>1196.951184</v>
      </c>
      <c r="L75" s="77">
        <v>1165.6791840000001</v>
      </c>
      <c r="M75" s="77">
        <v>1163.5811183999999</v>
      </c>
      <c r="N75" s="77">
        <v>1410.53827</v>
      </c>
      <c r="O75" s="77">
        <v>1166.1725000000001</v>
      </c>
      <c r="P75" s="77">
        <v>1232.9540121</v>
      </c>
      <c r="Q75" s="77">
        <v>1220.5678121000001</v>
      </c>
      <c r="R75" s="78">
        <v>1011.993144</v>
      </c>
      <c r="S75" s="78">
        <v>998.27770403999989</v>
      </c>
      <c r="T75" s="77">
        <v>659.59275929</v>
      </c>
      <c r="U75" s="77">
        <v>657.5630000000001</v>
      </c>
      <c r="V75" s="77">
        <v>664.65252812999995</v>
      </c>
      <c r="W75" s="77">
        <v>691.82081399999993</v>
      </c>
      <c r="X75" s="77">
        <v>679.68682966999995</v>
      </c>
      <c r="Y75" s="77">
        <v>653.34500044999993</v>
      </c>
      <c r="Z75" s="77">
        <v>601.08736612000007</v>
      </c>
      <c r="AA75" s="77">
        <v>290.37270939999996</v>
      </c>
      <c r="AB75" s="77">
        <v>274.13391763999994</v>
      </c>
      <c r="AC75" s="77">
        <v>109.12732589999999</v>
      </c>
      <c r="AD75" s="77">
        <v>141.56990037999998</v>
      </c>
      <c r="AE75" s="77">
        <v>200.56644799</v>
      </c>
      <c r="AF75" s="77">
        <v>345.25147278999998</v>
      </c>
    </row>
    <row r="76" spans="3:32" ht="39.5" customHeight="1" thickBot="1">
      <c r="C76" s="94">
        <v>65</v>
      </c>
      <c r="D76" s="46" t="s">
        <v>139</v>
      </c>
      <c r="E76" s="77" t="s">
        <v>5</v>
      </c>
      <c r="F76" s="77" t="s">
        <v>5</v>
      </c>
      <c r="G76" s="77" t="s">
        <v>5</v>
      </c>
      <c r="H76" s="77" t="s">
        <v>5</v>
      </c>
      <c r="I76" s="77" t="s">
        <v>5</v>
      </c>
      <c r="J76" s="77">
        <v>0</v>
      </c>
      <c r="K76" s="77">
        <v>0</v>
      </c>
      <c r="L76" s="77">
        <v>0</v>
      </c>
      <c r="M76" s="77">
        <v>0</v>
      </c>
      <c r="N76" s="77">
        <v>0</v>
      </c>
      <c r="O76" s="77">
        <v>0</v>
      </c>
      <c r="P76" s="77">
        <v>0</v>
      </c>
      <c r="Q76" s="77">
        <v>0</v>
      </c>
      <c r="R76" s="78">
        <v>0</v>
      </c>
      <c r="S76" s="78">
        <v>0</v>
      </c>
      <c r="T76" s="77">
        <v>0</v>
      </c>
      <c r="U76" s="77">
        <v>0</v>
      </c>
      <c r="V76" s="77">
        <v>0</v>
      </c>
      <c r="W76" s="77">
        <v>9.4600000000000009</v>
      </c>
      <c r="X76" s="77">
        <v>9.4600000000000009</v>
      </c>
      <c r="Y76" s="77">
        <v>9.4600000000000009</v>
      </c>
      <c r="Z76" s="77">
        <v>9.4600000000000009</v>
      </c>
      <c r="AA76" s="77">
        <v>20.76</v>
      </c>
      <c r="AB76" s="77">
        <v>28.5</v>
      </c>
      <c r="AC76" s="77">
        <v>51.228480000000005</v>
      </c>
      <c r="AD76" s="77">
        <v>56.391306999999998</v>
      </c>
      <c r="AE76" s="77">
        <v>87.35</v>
      </c>
      <c r="AF76" s="77">
        <v>336.68129252</v>
      </c>
    </row>
    <row r="77" spans="3:32" ht="39.5" customHeight="1" thickBot="1">
      <c r="C77" s="94">
        <v>66</v>
      </c>
      <c r="D77" s="46" t="s">
        <v>199</v>
      </c>
      <c r="E77" s="77">
        <v>284</v>
      </c>
      <c r="F77" s="77">
        <v>284</v>
      </c>
      <c r="G77" s="77">
        <v>284</v>
      </c>
      <c r="H77" s="77">
        <v>284</v>
      </c>
      <c r="I77" s="77">
        <v>255</v>
      </c>
      <c r="J77" s="77">
        <v>255</v>
      </c>
      <c r="K77" s="77">
        <v>255</v>
      </c>
      <c r="L77" s="77">
        <v>255</v>
      </c>
      <c r="M77" s="77">
        <v>255</v>
      </c>
      <c r="N77" s="77">
        <v>255</v>
      </c>
      <c r="O77" s="77">
        <v>255</v>
      </c>
      <c r="P77" s="77">
        <v>255</v>
      </c>
      <c r="Q77" s="77">
        <v>255</v>
      </c>
      <c r="R77" s="78">
        <v>255</v>
      </c>
      <c r="S77" s="78">
        <v>255</v>
      </c>
      <c r="T77" s="77">
        <v>255</v>
      </c>
      <c r="U77" s="77">
        <v>255</v>
      </c>
      <c r="V77" s="77">
        <v>255</v>
      </c>
      <c r="W77" s="77">
        <v>255</v>
      </c>
      <c r="X77" s="77">
        <v>255</v>
      </c>
      <c r="Y77" s="77">
        <v>255</v>
      </c>
      <c r="Z77" s="77">
        <v>255</v>
      </c>
      <c r="AA77" s="77">
        <v>255</v>
      </c>
      <c r="AB77" s="77">
        <v>255</v>
      </c>
      <c r="AC77" s="77">
        <v>255</v>
      </c>
      <c r="AD77" s="77">
        <v>255</v>
      </c>
      <c r="AE77" s="77">
        <v>255</v>
      </c>
      <c r="AF77" s="77">
        <v>255</v>
      </c>
    </row>
    <row r="78" spans="3:32" ht="39.5" customHeight="1" thickBot="1">
      <c r="C78" s="94">
        <v>67</v>
      </c>
      <c r="D78" s="46" t="s">
        <v>103</v>
      </c>
      <c r="E78" s="77" t="s">
        <v>5</v>
      </c>
      <c r="F78" s="258" t="s">
        <v>5</v>
      </c>
      <c r="G78" s="77" t="s">
        <v>5</v>
      </c>
      <c r="H78" s="77" t="s">
        <v>5</v>
      </c>
      <c r="I78" s="77" t="s">
        <v>5</v>
      </c>
      <c r="J78" s="77" t="s">
        <v>5</v>
      </c>
      <c r="K78" s="77" t="s">
        <v>5</v>
      </c>
      <c r="L78" s="77" t="s">
        <v>5</v>
      </c>
      <c r="M78" s="258" t="s">
        <v>5</v>
      </c>
      <c r="N78" s="77" t="s">
        <v>5</v>
      </c>
      <c r="O78" s="77" t="s">
        <v>5</v>
      </c>
      <c r="P78" s="77" t="s">
        <v>5</v>
      </c>
      <c r="Q78" s="77" t="s">
        <v>5</v>
      </c>
      <c r="R78" s="78" t="s">
        <v>5</v>
      </c>
      <c r="S78" s="78" t="s">
        <v>53</v>
      </c>
      <c r="T78" s="258" t="s">
        <v>53</v>
      </c>
      <c r="U78" s="77" t="s">
        <v>53</v>
      </c>
      <c r="V78" s="77">
        <v>25.575960462355905</v>
      </c>
      <c r="W78" s="77">
        <v>50.650999999999996</v>
      </c>
      <c r="X78" s="77">
        <v>50.574391849999998</v>
      </c>
      <c r="Y78" s="77">
        <v>141.28615680891139</v>
      </c>
      <c r="Z78" s="77">
        <v>140.69062290891139</v>
      </c>
      <c r="AA78" s="258">
        <v>141.674353634</v>
      </c>
      <c r="AB78" s="77">
        <v>142.08997626470887</v>
      </c>
      <c r="AC78" s="77">
        <v>127.37746959</v>
      </c>
      <c r="AD78" s="77">
        <v>172.40756677251707</v>
      </c>
      <c r="AE78" s="77">
        <v>204.1492213625171</v>
      </c>
      <c r="AF78" s="77">
        <v>203.75978120000002</v>
      </c>
    </row>
    <row r="79" spans="3:32" ht="39.5" customHeight="1" thickBot="1">
      <c r="C79" s="94">
        <v>68</v>
      </c>
      <c r="D79" s="46" t="s">
        <v>113</v>
      </c>
      <c r="E79" s="77" t="s">
        <v>5</v>
      </c>
      <c r="F79" s="258" t="s">
        <v>5</v>
      </c>
      <c r="G79" s="77" t="s">
        <v>5</v>
      </c>
      <c r="H79" s="77" t="s">
        <v>5</v>
      </c>
      <c r="I79" s="77" t="s">
        <v>5</v>
      </c>
      <c r="J79" s="77" t="s">
        <v>5</v>
      </c>
      <c r="K79" s="77" t="s">
        <v>5</v>
      </c>
      <c r="L79" s="77" t="s">
        <v>5</v>
      </c>
      <c r="M79" s="258" t="s">
        <v>5</v>
      </c>
      <c r="N79" s="77" t="s">
        <v>5</v>
      </c>
      <c r="O79" s="77" t="s">
        <v>5</v>
      </c>
      <c r="P79" s="77">
        <v>56.25</v>
      </c>
      <c r="Q79" s="77">
        <v>56.25</v>
      </c>
      <c r="R79" s="78">
        <v>56.25</v>
      </c>
      <c r="S79" s="78">
        <v>67.75</v>
      </c>
      <c r="T79" s="258">
        <v>67.75</v>
      </c>
      <c r="U79" s="77">
        <v>67.75</v>
      </c>
      <c r="V79" s="77">
        <v>73.75</v>
      </c>
      <c r="W79" s="77">
        <v>82.2</v>
      </c>
      <c r="X79" s="77">
        <v>84.9</v>
      </c>
      <c r="Y79" s="77">
        <v>84.9</v>
      </c>
      <c r="Z79" s="77">
        <v>94.32</v>
      </c>
      <c r="AA79" s="258">
        <v>129.351</v>
      </c>
      <c r="AB79" s="77">
        <v>129.351</v>
      </c>
      <c r="AC79" s="77">
        <v>147.30568976783729</v>
      </c>
      <c r="AD79" s="77">
        <v>145.31053671799998</v>
      </c>
      <c r="AE79" s="77">
        <v>166.94</v>
      </c>
      <c r="AF79" s="77">
        <v>182.701504462</v>
      </c>
    </row>
    <row r="80" spans="3:32" ht="39.5" customHeight="1" thickBot="1">
      <c r="C80" s="94">
        <v>69</v>
      </c>
      <c r="D80" s="46" t="s">
        <v>518</v>
      </c>
      <c r="E80" s="77" t="s">
        <v>5</v>
      </c>
      <c r="F80" s="77" t="s">
        <v>5</v>
      </c>
      <c r="G80" s="77" t="s">
        <v>5</v>
      </c>
      <c r="H80" s="77" t="s">
        <v>5</v>
      </c>
      <c r="I80" s="77" t="s">
        <v>5</v>
      </c>
      <c r="J80" s="77" t="s">
        <v>5</v>
      </c>
      <c r="K80" s="77" t="s">
        <v>5</v>
      </c>
      <c r="L80" s="77" t="s">
        <v>5</v>
      </c>
      <c r="M80" s="77" t="s">
        <v>5</v>
      </c>
      <c r="N80" s="77" t="s">
        <v>5</v>
      </c>
      <c r="O80" s="77" t="s">
        <v>5</v>
      </c>
      <c r="P80" s="77" t="s">
        <v>5</v>
      </c>
      <c r="Q80" s="77" t="s">
        <v>5</v>
      </c>
      <c r="R80" s="77" t="s">
        <v>5</v>
      </c>
      <c r="S80" s="77" t="s">
        <v>5</v>
      </c>
      <c r="T80" s="77" t="s">
        <v>5</v>
      </c>
      <c r="U80" s="77" t="s">
        <v>5</v>
      </c>
      <c r="V80" s="77" t="s">
        <v>5</v>
      </c>
      <c r="W80" s="77" t="s">
        <v>5</v>
      </c>
      <c r="X80" s="77" t="s">
        <v>5</v>
      </c>
      <c r="Y80" s="77">
        <v>51.531999999999996</v>
      </c>
      <c r="Z80" s="77">
        <v>53.69</v>
      </c>
      <c r="AA80" s="77">
        <v>158.29449740753901</v>
      </c>
      <c r="AB80" s="77">
        <v>161.481268</v>
      </c>
      <c r="AC80" s="77">
        <v>158.29058499999999</v>
      </c>
      <c r="AD80" s="77">
        <v>158.00800000000001</v>
      </c>
      <c r="AE80" s="77">
        <v>158.58000000000001</v>
      </c>
      <c r="AF80" s="77">
        <v>159.34</v>
      </c>
    </row>
    <row r="81" spans="3:32" ht="39.5" customHeight="1" thickBot="1">
      <c r="C81" s="94">
        <v>70</v>
      </c>
      <c r="D81" s="46" t="s">
        <v>129</v>
      </c>
      <c r="E81" s="77">
        <v>411.18</v>
      </c>
      <c r="F81" s="77">
        <v>322.5</v>
      </c>
      <c r="G81" s="77">
        <v>322.5</v>
      </c>
      <c r="H81" s="77">
        <v>322.5</v>
      </c>
      <c r="I81" s="77">
        <v>322.5</v>
      </c>
      <c r="J81" s="77">
        <v>279.86</v>
      </c>
      <c r="K81" s="77">
        <v>243.76</v>
      </c>
      <c r="L81" s="77">
        <v>243.76</v>
      </c>
      <c r="M81" s="77">
        <v>243.76</v>
      </c>
      <c r="N81" s="77">
        <v>243.76</v>
      </c>
      <c r="O81" s="77">
        <v>243.76</v>
      </c>
      <c r="P81" s="77">
        <v>180.95000000000002</v>
      </c>
      <c r="Q81" s="77">
        <v>177.44</v>
      </c>
      <c r="R81" s="78">
        <v>155.57</v>
      </c>
      <c r="S81" s="78">
        <v>152.29999999999998</v>
      </c>
      <c r="T81" s="77">
        <v>152.79999999999998</v>
      </c>
      <c r="U81" s="77">
        <v>139.19999999999999</v>
      </c>
      <c r="V81" s="77">
        <v>139.21</v>
      </c>
      <c r="W81" s="77">
        <v>130.17000000000002</v>
      </c>
      <c r="X81" s="77">
        <v>130.13</v>
      </c>
      <c r="Y81" s="77">
        <v>128.43</v>
      </c>
      <c r="Z81" s="77">
        <v>126.23</v>
      </c>
      <c r="AA81" s="77">
        <v>127.61000000000001</v>
      </c>
      <c r="AB81" s="77">
        <v>127.31</v>
      </c>
      <c r="AC81" s="77">
        <v>132.256</v>
      </c>
      <c r="AD81" s="77">
        <v>148.89299999999997</v>
      </c>
      <c r="AE81" s="77">
        <v>148.55000000000001</v>
      </c>
      <c r="AF81" s="77">
        <v>148.61799999999999</v>
      </c>
    </row>
    <row r="82" spans="3:32" ht="39.5" customHeight="1" thickBot="1">
      <c r="C82" s="94">
        <v>71</v>
      </c>
      <c r="D82" s="76" t="s">
        <v>140</v>
      </c>
      <c r="E82" s="77">
        <v>508.76</v>
      </c>
      <c r="F82" s="77">
        <v>513.45000000000005</v>
      </c>
      <c r="G82" s="77">
        <v>510.7</v>
      </c>
      <c r="H82" s="77">
        <v>504.82</v>
      </c>
      <c r="I82" s="77">
        <v>273.00091426</v>
      </c>
      <c r="J82" s="77">
        <v>237.85055464999999</v>
      </c>
      <c r="K82" s="77">
        <v>237.8505547</v>
      </c>
      <c r="L82" s="77">
        <v>237.85055464999999</v>
      </c>
      <c r="M82" s="77">
        <v>237.86</v>
      </c>
      <c r="N82" s="77">
        <v>237.85999999999999</v>
      </c>
      <c r="O82" s="77">
        <v>237.85999999999999</v>
      </c>
      <c r="P82" s="77">
        <v>237.85999999999999</v>
      </c>
      <c r="Q82" s="77">
        <v>237.85055464999999</v>
      </c>
      <c r="R82" s="78">
        <v>237.85999999999999</v>
      </c>
      <c r="S82" s="78">
        <v>160.947766</v>
      </c>
      <c r="T82" s="77">
        <v>141.97</v>
      </c>
      <c r="U82" s="77">
        <v>141.97</v>
      </c>
      <c r="V82" s="77">
        <v>141.97</v>
      </c>
      <c r="W82" s="77">
        <v>141.969741</v>
      </c>
      <c r="X82" s="77">
        <v>141.969741</v>
      </c>
      <c r="Y82" s="199">
        <v>141.969741</v>
      </c>
      <c r="Z82" s="199">
        <v>141.97999999999999</v>
      </c>
      <c r="AA82" s="199">
        <v>141.969741</v>
      </c>
      <c r="AB82" s="199">
        <v>0</v>
      </c>
      <c r="AC82" s="199">
        <v>141.969741</v>
      </c>
      <c r="AD82" s="77">
        <v>141.969741</v>
      </c>
      <c r="AE82" s="77">
        <v>141.969741</v>
      </c>
      <c r="AF82" s="77">
        <v>141.97</v>
      </c>
    </row>
    <row r="83" spans="3:32" ht="39.5" customHeight="1" thickBot="1">
      <c r="C83" s="94">
        <v>72</v>
      </c>
      <c r="D83" s="76" t="s">
        <v>78</v>
      </c>
      <c r="E83" s="77" t="s">
        <v>5</v>
      </c>
      <c r="F83" s="77" t="s">
        <v>5</v>
      </c>
      <c r="G83" s="77" t="s">
        <v>5</v>
      </c>
      <c r="H83" s="77" t="s">
        <v>5</v>
      </c>
      <c r="I83" s="77" t="s">
        <v>5</v>
      </c>
      <c r="J83" s="77" t="s">
        <v>5</v>
      </c>
      <c r="K83" s="77" t="s">
        <v>5</v>
      </c>
      <c r="L83" s="77" t="s">
        <v>5</v>
      </c>
      <c r="M83" s="77" t="s">
        <v>5</v>
      </c>
      <c r="N83" s="77" t="s">
        <v>5</v>
      </c>
      <c r="O83" s="77" t="s">
        <v>5</v>
      </c>
      <c r="P83" s="77" t="s">
        <v>5</v>
      </c>
      <c r="Q83" s="77" t="s">
        <v>5</v>
      </c>
      <c r="R83" s="77" t="s">
        <v>5</v>
      </c>
      <c r="S83" s="77" t="s">
        <v>5</v>
      </c>
      <c r="T83" s="77" t="s">
        <v>5</v>
      </c>
      <c r="U83" s="77" t="s">
        <v>5</v>
      </c>
      <c r="V83" s="77" t="s">
        <v>5</v>
      </c>
      <c r="W83" s="77" t="s">
        <v>5</v>
      </c>
      <c r="X83" s="77" t="s">
        <v>5</v>
      </c>
      <c r="Y83" s="77" t="s">
        <v>5</v>
      </c>
      <c r="Z83" s="77" t="s">
        <v>5</v>
      </c>
      <c r="AA83" s="77" t="s">
        <v>5</v>
      </c>
      <c r="AB83" s="77" t="s">
        <v>5</v>
      </c>
      <c r="AC83" s="77" t="s">
        <v>5</v>
      </c>
      <c r="AD83" s="77" t="s">
        <v>5</v>
      </c>
      <c r="AE83" s="77" t="s">
        <v>5</v>
      </c>
      <c r="AF83" s="77">
        <v>139.67044300000001</v>
      </c>
    </row>
    <row r="84" spans="3:32" ht="39.5" customHeight="1" thickBot="1">
      <c r="C84" s="94">
        <v>73</v>
      </c>
      <c r="D84" s="76" t="s">
        <v>556</v>
      </c>
      <c r="E84" s="77" t="s">
        <v>5</v>
      </c>
      <c r="F84" s="77" t="s">
        <v>5</v>
      </c>
      <c r="G84" s="77" t="s">
        <v>5</v>
      </c>
      <c r="H84" s="77" t="s">
        <v>5</v>
      </c>
      <c r="I84" s="77" t="s">
        <v>5</v>
      </c>
      <c r="J84" s="77" t="s">
        <v>5</v>
      </c>
      <c r="K84" s="77" t="s">
        <v>5</v>
      </c>
      <c r="L84" s="77" t="s">
        <v>5</v>
      </c>
      <c r="M84" s="77" t="s">
        <v>5</v>
      </c>
      <c r="N84" s="77" t="s">
        <v>5</v>
      </c>
      <c r="O84" s="77" t="s">
        <v>5</v>
      </c>
      <c r="P84" s="77" t="s">
        <v>5</v>
      </c>
      <c r="Q84" s="77" t="s">
        <v>5</v>
      </c>
      <c r="R84" s="77" t="s">
        <v>5</v>
      </c>
      <c r="S84" s="77" t="s">
        <v>5</v>
      </c>
      <c r="T84" s="77" t="s">
        <v>5</v>
      </c>
      <c r="U84" s="77" t="s">
        <v>5</v>
      </c>
      <c r="V84" s="77" t="s">
        <v>5</v>
      </c>
      <c r="W84" s="77" t="s">
        <v>5</v>
      </c>
      <c r="X84" s="77" t="s">
        <v>5</v>
      </c>
      <c r="Y84" s="77" t="s">
        <v>5</v>
      </c>
      <c r="Z84" s="77" t="s">
        <v>5</v>
      </c>
      <c r="AA84" s="77" t="s">
        <v>5</v>
      </c>
      <c r="AB84" s="77" t="s">
        <v>5</v>
      </c>
      <c r="AC84" s="77">
        <v>98.68</v>
      </c>
      <c r="AD84" s="77">
        <v>96.102479310000007</v>
      </c>
      <c r="AE84" s="77">
        <v>150.41999999999999</v>
      </c>
      <c r="AF84" s="77">
        <v>137.85548230418766</v>
      </c>
    </row>
    <row r="85" spans="3:32" ht="39.5" customHeight="1" thickBot="1">
      <c r="C85" s="94">
        <v>74</v>
      </c>
      <c r="D85" s="76" t="s">
        <v>133</v>
      </c>
      <c r="E85" s="77">
        <v>196.81</v>
      </c>
      <c r="F85" s="77">
        <v>196.29</v>
      </c>
      <c r="G85" s="77">
        <v>135.94</v>
      </c>
      <c r="H85" s="77">
        <v>126.31</v>
      </c>
      <c r="I85" s="77">
        <v>173.12899999999999</v>
      </c>
      <c r="J85" s="77">
        <v>113.25099999999999</v>
      </c>
      <c r="K85" s="77">
        <v>122.923</v>
      </c>
      <c r="L85" s="77">
        <v>112.78700000000001</v>
      </c>
      <c r="M85" s="77">
        <v>142.44400000000002</v>
      </c>
      <c r="N85" s="77">
        <v>104.52800000000001</v>
      </c>
      <c r="O85" s="77">
        <v>109.6319</v>
      </c>
      <c r="P85" s="77">
        <v>121.82079999999999</v>
      </c>
      <c r="Q85" s="77">
        <v>124.113</v>
      </c>
      <c r="R85" s="78">
        <v>137.435</v>
      </c>
      <c r="S85" s="78">
        <v>143.958</v>
      </c>
      <c r="T85" s="77">
        <v>147.45400000000001</v>
      </c>
      <c r="U85" s="77">
        <v>145.79300000000001</v>
      </c>
      <c r="V85" s="77">
        <v>172.24373503999999</v>
      </c>
      <c r="W85" s="77">
        <v>168.27425543112378</v>
      </c>
      <c r="X85" s="77">
        <v>163.7029973299999</v>
      </c>
      <c r="Y85" s="77">
        <v>64.005799260000003</v>
      </c>
      <c r="Z85" s="77">
        <v>72.819334740000002</v>
      </c>
      <c r="AA85" s="77">
        <v>81.983872500000018</v>
      </c>
      <c r="AB85" s="77">
        <v>78.712720409362504</v>
      </c>
      <c r="AC85" s="258">
        <v>122.47026009999999</v>
      </c>
      <c r="AD85" s="77">
        <v>125.03591515999999</v>
      </c>
      <c r="AE85" s="77">
        <v>74.628984320000001</v>
      </c>
      <c r="AF85" s="77">
        <v>105.11310195709999</v>
      </c>
    </row>
    <row r="86" spans="3:32" ht="39.5" customHeight="1" thickBot="1">
      <c r="C86" s="94">
        <v>75</v>
      </c>
      <c r="D86" s="76" t="s">
        <v>648</v>
      </c>
      <c r="E86" s="77" t="s">
        <v>5</v>
      </c>
      <c r="F86" s="77" t="s">
        <v>5</v>
      </c>
      <c r="G86" s="77" t="s">
        <v>5</v>
      </c>
      <c r="H86" s="77" t="s">
        <v>5</v>
      </c>
      <c r="I86" s="77" t="s">
        <v>5</v>
      </c>
      <c r="J86" s="77" t="s">
        <v>5</v>
      </c>
      <c r="K86" s="77" t="s">
        <v>5</v>
      </c>
      <c r="L86" s="77" t="s">
        <v>5</v>
      </c>
      <c r="M86" s="77" t="s">
        <v>5</v>
      </c>
      <c r="N86" s="77" t="s">
        <v>5</v>
      </c>
      <c r="O86" s="77" t="s">
        <v>5</v>
      </c>
      <c r="P86" s="77" t="s">
        <v>5</v>
      </c>
      <c r="Q86" s="77" t="s">
        <v>5</v>
      </c>
      <c r="R86" s="77" t="s">
        <v>5</v>
      </c>
      <c r="S86" s="77" t="s">
        <v>5</v>
      </c>
      <c r="T86" s="77" t="s">
        <v>5</v>
      </c>
      <c r="U86" s="77" t="s">
        <v>5</v>
      </c>
      <c r="V86" s="77" t="s">
        <v>5</v>
      </c>
      <c r="W86" s="77" t="s">
        <v>5</v>
      </c>
      <c r="X86" s="77" t="s">
        <v>5</v>
      </c>
      <c r="Y86" s="77" t="s">
        <v>5</v>
      </c>
      <c r="Z86" s="77" t="s">
        <v>5</v>
      </c>
      <c r="AA86" s="77" t="s">
        <v>5</v>
      </c>
      <c r="AB86" s="77" t="s">
        <v>5</v>
      </c>
      <c r="AC86" s="258" t="s">
        <v>5</v>
      </c>
      <c r="AD86" s="77" t="s">
        <v>5</v>
      </c>
      <c r="AE86" s="77" t="s">
        <v>5</v>
      </c>
      <c r="AF86" s="77">
        <v>78.06</v>
      </c>
    </row>
    <row r="87" spans="3:32" ht="39.5" customHeight="1" thickBot="1">
      <c r="C87" s="94">
        <v>76</v>
      </c>
      <c r="D87" s="270" t="s">
        <v>664</v>
      </c>
      <c r="E87" s="77" t="s">
        <v>5</v>
      </c>
      <c r="F87" s="77" t="s">
        <v>5</v>
      </c>
      <c r="G87" s="77" t="s">
        <v>5</v>
      </c>
      <c r="H87" s="77" t="s">
        <v>5</v>
      </c>
      <c r="I87" s="77" t="s">
        <v>5</v>
      </c>
      <c r="J87" s="77" t="s">
        <v>5</v>
      </c>
      <c r="K87" s="77" t="s">
        <v>5</v>
      </c>
      <c r="L87" s="77" t="s">
        <v>5</v>
      </c>
      <c r="M87" s="77" t="s">
        <v>5</v>
      </c>
      <c r="N87" s="77" t="s">
        <v>5</v>
      </c>
      <c r="O87" s="77" t="s">
        <v>5</v>
      </c>
      <c r="P87" s="77" t="s">
        <v>5</v>
      </c>
      <c r="Q87" s="77" t="s">
        <v>5</v>
      </c>
      <c r="R87" s="77" t="s">
        <v>5</v>
      </c>
      <c r="S87" s="77" t="s">
        <v>5</v>
      </c>
      <c r="T87" s="77" t="s">
        <v>5</v>
      </c>
      <c r="U87" s="77" t="s">
        <v>5</v>
      </c>
      <c r="V87" s="77" t="s">
        <v>5</v>
      </c>
      <c r="W87" s="77" t="s">
        <v>5</v>
      </c>
      <c r="X87" s="77" t="s">
        <v>5</v>
      </c>
      <c r="Y87" s="77" t="s">
        <v>5</v>
      </c>
      <c r="Z87" s="77" t="s">
        <v>5</v>
      </c>
      <c r="AA87" s="77" t="s">
        <v>5</v>
      </c>
      <c r="AB87" s="77" t="s">
        <v>5</v>
      </c>
      <c r="AC87" s="258" t="s">
        <v>5</v>
      </c>
      <c r="AD87" s="77" t="s">
        <v>5</v>
      </c>
      <c r="AE87" s="77" t="s">
        <v>5</v>
      </c>
      <c r="AF87" s="77">
        <v>59.97</v>
      </c>
    </row>
    <row r="88" spans="3:32" ht="39.5" customHeight="1" thickBot="1">
      <c r="C88" s="94">
        <v>77</v>
      </c>
      <c r="D88" s="76" t="s">
        <v>73</v>
      </c>
      <c r="E88" s="77" t="s">
        <v>5</v>
      </c>
      <c r="F88" s="77" t="s">
        <v>5</v>
      </c>
      <c r="G88" s="77" t="s">
        <v>5</v>
      </c>
      <c r="H88" s="77" t="s">
        <v>5</v>
      </c>
      <c r="I88" s="77" t="s">
        <v>5</v>
      </c>
      <c r="J88" s="77" t="s">
        <v>5</v>
      </c>
      <c r="K88" s="77" t="s">
        <v>5</v>
      </c>
      <c r="L88" s="77" t="s">
        <v>5</v>
      </c>
      <c r="M88" s="77" t="s">
        <v>5</v>
      </c>
      <c r="N88" s="77" t="s">
        <v>5</v>
      </c>
      <c r="O88" s="77" t="s">
        <v>5</v>
      </c>
      <c r="P88" s="77" t="s">
        <v>5</v>
      </c>
      <c r="Q88" s="77" t="s">
        <v>5</v>
      </c>
      <c r="R88" s="78" t="s">
        <v>5</v>
      </c>
      <c r="S88" s="78" t="s">
        <v>5</v>
      </c>
      <c r="T88" s="77" t="s">
        <v>5</v>
      </c>
      <c r="U88" s="77" t="s">
        <v>5</v>
      </c>
      <c r="V88" s="77">
        <v>0</v>
      </c>
      <c r="W88" s="77">
        <v>12.901297</v>
      </c>
      <c r="X88" s="77">
        <v>12.688132120000001</v>
      </c>
      <c r="Y88" s="77">
        <v>26.766278990000004</v>
      </c>
      <c r="Z88" s="77">
        <v>28.47</v>
      </c>
      <c r="AA88" s="77">
        <v>31.090796650000001</v>
      </c>
      <c r="AB88" s="77">
        <v>35.506822820000004</v>
      </c>
      <c r="AC88" s="77">
        <v>34.808657590000003</v>
      </c>
      <c r="AD88" s="77">
        <v>43.942471780000005</v>
      </c>
      <c r="AE88" s="77">
        <v>43.12</v>
      </c>
      <c r="AF88" s="77">
        <v>52.3</v>
      </c>
    </row>
    <row r="89" spans="3:32" ht="39.5" customHeight="1" thickBot="1">
      <c r="C89" s="94">
        <v>78</v>
      </c>
      <c r="D89" s="76" t="s">
        <v>163</v>
      </c>
      <c r="E89" s="77">
        <v>45.14</v>
      </c>
      <c r="F89" s="77">
        <v>44.22</v>
      </c>
      <c r="G89" s="77">
        <v>39.659999999999997</v>
      </c>
      <c r="H89" s="77">
        <v>38.799999999999997</v>
      </c>
      <c r="I89" s="77">
        <v>0</v>
      </c>
      <c r="J89" s="77">
        <v>0</v>
      </c>
      <c r="K89" s="77">
        <v>0</v>
      </c>
      <c r="L89" s="77">
        <v>0</v>
      </c>
      <c r="M89" s="77">
        <v>0</v>
      </c>
      <c r="N89" s="77">
        <v>0</v>
      </c>
      <c r="O89" s="77">
        <v>0</v>
      </c>
      <c r="P89" s="77">
        <v>0</v>
      </c>
      <c r="Q89" s="77">
        <v>0</v>
      </c>
      <c r="R89" s="78">
        <v>37.549999999999997</v>
      </c>
      <c r="S89" s="78">
        <v>37.549999999999997</v>
      </c>
      <c r="T89" s="77">
        <v>37.549999999999997</v>
      </c>
      <c r="U89" s="77">
        <v>37.549999999999997</v>
      </c>
      <c r="V89" s="77">
        <v>37.549999999999997</v>
      </c>
      <c r="W89" s="77">
        <v>37.549999999999997</v>
      </c>
      <c r="X89" s="77">
        <v>37.549999999999997</v>
      </c>
      <c r="Y89" s="77">
        <v>37.549999999999997</v>
      </c>
      <c r="Z89" s="77">
        <v>37.549999999999997</v>
      </c>
      <c r="AA89" s="77">
        <v>37.549999999999997</v>
      </c>
      <c r="AB89" s="77">
        <v>37.549999999999997</v>
      </c>
      <c r="AC89" s="77">
        <v>37.549999999999997</v>
      </c>
      <c r="AD89" s="77">
        <v>37.549999999999997</v>
      </c>
      <c r="AE89" s="77">
        <v>37.549999999999997</v>
      </c>
      <c r="AF89" s="77">
        <v>37.549999999999997</v>
      </c>
    </row>
    <row r="90" spans="3:32" ht="39.5" customHeight="1" thickBot="1">
      <c r="C90" s="94">
        <v>79</v>
      </c>
      <c r="D90" s="76" t="s">
        <v>203</v>
      </c>
      <c r="E90" s="77">
        <v>3600.5</v>
      </c>
      <c r="F90" s="77">
        <v>3496.41</v>
      </c>
      <c r="G90" s="77">
        <v>3479.47</v>
      </c>
      <c r="H90" s="77">
        <v>3469.08</v>
      </c>
      <c r="I90" s="77">
        <v>3388.1437609999998</v>
      </c>
      <c r="J90" s="77">
        <v>3388.3678379999997</v>
      </c>
      <c r="K90" s="77">
        <v>3388.3678379999997</v>
      </c>
      <c r="L90" s="77">
        <v>3386.2240000000002</v>
      </c>
      <c r="M90" s="77">
        <v>433.22399999999999</v>
      </c>
      <c r="N90" s="77">
        <v>583.68075466000005</v>
      </c>
      <c r="O90" s="77">
        <v>433.22399999999999</v>
      </c>
      <c r="P90" s="77">
        <v>34.54725766</v>
      </c>
      <c r="Q90" s="77">
        <v>34.54725766</v>
      </c>
      <c r="R90" s="78">
        <v>34.54725766</v>
      </c>
      <c r="S90" s="78">
        <v>34.54725766</v>
      </c>
      <c r="T90" s="77">
        <v>34.54725766</v>
      </c>
      <c r="U90" s="77">
        <v>34.54725766</v>
      </c>
      <c r="V90" s="77">
        <v>34.54725766</v>
      </c>
      <c r="W90" s="77">
        <v>34.54725766</v>
      </c>
      <c r="X90" s="77">
        <v>34.54725766</v>
      </c>
      <c r="Y90" s="77">
        <v>34.54725766</v>
      </c>
      <c r="Z90" s="77">
        <v>34.549999999999997</v>
      </c>
      <c r="AA90" s="77">
        <v>34.54725766</v>
      </c>
      <c r="AB90" s="77">
        <v>34.54725766</v>
      </c>
      <c r="AC90" s="77">
        <v>34.54725766</v>
      </c>
      <c r="AD90" s="77">
        <v>34.54725766</v>
      </c>
      <c r="AE90" s="77">
        <v>34.54725766</v>
      </c>
      <c r="AF90" s="77">
        <v>34.54725766</v>
      </c>
    </row>
    <row r="91" spans="3:32" ht="39.5" customHeight="1" thickBot="1">
      <c r="C91" s="94">
        <v>80</v>
      </c>
      <c r="D91" s="76" t="s">
        <v>125</v>
      </c>
      <c r="E91" s="77">
        <v>33.75</v>
      </c>
      <c r="F91" s="77">
        <v>33.75</v>
      </c>
      <c r="G91" s="77">
        <v>33.75</v>
      </c>
      <c r="H91" s="77">
        <v>0</v>
      </c>
      <c r="I91" s="77">
        <v>0</v>
      </c>
      <c r="J91" s="77">
        <v>0</v>
      </c>
      <c r="K91" s="77">
        <v>0</v>
      </c>
      <c r="L91" s="77">
        <v>0</v>
      </c>
      <c r="M91" s="77">
        <v>0</v>
      </c>
      <c r="N91" s="77">
        <v>0</v>
      </c>
      <c r="O91" s="77">
        <v>0</v>
      </c>
      <c r="P91" s="77">
        <v>0</v>
      </c>
      <c r="Q91" s="77">
        <v>71.622326260000008</v>
      </c>
      <c r="R91" s="78">
        <v>71.897576809999975</v>
      </c>
      <c r="S91" s="78">
        <v>72.604630869999994</v>
      </c>
      <c r="T91" s="77">
        <v>37.834612719999996</v>
      </c>
      <c r="U91" s="77">
        <v>37.773198239999999</v>
      </c>
      <c r="V91" s="77">
        <v>36.465818300000009</v>
      </c>
      <c r="W91" s="77">
        <v>35.552999999999997</v>
      </c>
      <c r="X91" s="77">
        <v>35.622999999999998</v>
      </c>
      <c r="Y91" s="77">
        <v>36.188395459999988</v>
      </c>
      <c r="Z91" s="77">
        <v>36.607999999999997</v>
      </c>
      <c r="AA91" s="77">
        <v>36.725999999999999</v>
      </c>
      <c r="AB91" s="77">
        <v>35.590175439999996</v>
      </c>
      <c r="AC91" s="77">
        <v>36.302290609999993</v>
      </c>
      <c r="AD91" s="77">
        <v>34.794290950000004</v>
      </c>
      <c r="AE91" s="77">
        <v>33.395351550000001</v>
      </c>
      <c r="AF91" s="77">
        <v>32.40000045</v>
      </c>
    </row>
    <row r="92" spans="3:32" ht="39.5" customHeight="1" thickBot="1">
      <c r="C92" s="94">
        <v>81</v>
      </c>
      <c r="D92" s="76" t="s">
        <v>190</v>
      </c>
      <c r="E92" s="77" t="s">
        <v>5</v>
      </c>
      <c r="F92" s="77" t="s">
        <v>5</v>
      </c>
      <c r="G92" s="77" t="s">
        <v>5</v>
      </c>
      <c r="H92" s="77" t="s">
        <v>5</v>
      </c>
      <c r="I92" s="77" t="s">
        <v>5</v>
      </c>
      <c r="J92" s="77" t="s">
        <v>5</v>
      </c>
      <c r="K92" s="77" t="s">
        <v>5</v>
      </c>
      <c r="L92" s="77" t="s">
        <v>5</v>
      </c>
      <c r="M92" s="77" t="s">
        <v>5</v>
      </c>
      <c r="N92" s="77" t="s">
        <v>5</v>
      </c>
      <c r="O92" s="77" t="s">
        <v>5</v>
      </c>
      <c r="P92" s="77" t="s">
        <v>5</v>
      </c>
      <c r="Q92" s="77" t="s">
        <v>5</v>
      </c>
      <c r="R92" s="77" t="s">
        <v>5</v>
      </c>
      <c r="S92" s="77" t="s">
        <v>5</v>
      </c>
      <c r="T92" s="77" t="s">
        <v>5</v>
      </c>
      <c r="U92" s="77" t="s">
        <v>5</v>
      </c>
      <c r="V92" s="77" t="s">
        <v>5</v>
      </c>
      <c r="W92" s="77" t="s">
        <v>5</v>
      </c>
      <c r="X92" s="77" t="s">
        <v>5</v>
      </c>
      <c r="Y92" s="77" t="s">
        <v>5</v>
      </c>
      <c r="Z92" s="77" t="s">
        <v>5</v>
      </c>
      <c r="AA92" s="77" t="s">
        <v>5</v>
      </c>
      <c r="AB92" s="77" t="s">
        <v>5</v>
      </c>
      <c r="AC92" s="77" t="s">
        <v>5</v>
      </c>
      <c r="AD92" s="77" t="s">
        <v>5</v>
      </c>
      <c r="AE92" s="77">
        <v>19.5</v>
      </c>
      <c r="AF92" s="77">
        <v>19.75</v>
      </c>
    </row>
    <row r="93" spans="3:32" ht="39.5" customHeight="1" thickBot="1">
      <c r="C93" s="94">
        <v>82</v>
      </c>
      <c r="D93" s="46" t="s">
        <v>93</v>
      </c>
      <c r="E93" s="77" t="s">
        <v>5</v>
      </c>
      <c r="F93" s="77" t="s">
        <v>5</v>
      </c>
      <c r="G93" s="77" t="s">
        <v>5</v>
      </c>
      <c r="H93" s="77" t="s">
        <v>5</v>
      </c>
      <c r="I93" s="77" t="s">
        <v>5</v>
      </c>
      <c r="J93" s="77">
        <v>0</v>
      </c>
      <c r="K93" s="77">
        <v>0</v>
      </c>
      <c r="L93" s="77">
        <v>0</v>
      </c>
      <c r="M93" s="77">
        <v>0</v>
      </c>
      <c r="N93" s="77">
        <v>0</v>
      </c>
      <c r="O93" s="77">
        <v>0</v>
      </c>
      <c r="P93" s="77">
        <v>24.977813269999999</v>
      </c>
      <c r="Q93" s="77">
        <v>17.611338400000001</v>
      </c>
      <c r="R93" s="78">
        <v>30.986439069999999</v>
      </c>
      <c r="S93" s="78">
        <v>30.693511999999998</v>
      </c>
      <c r="T93" s="77">
        <v>5</v>
      </c>
      <c r="U93" s="77">
        <v>6.5583149999999995</v>
      </c>
      <c r="V93" s="77">
        <v>0</v>
      </c>
      <c r="W93" s="77">
        <v>120.64548157</v>
      </c>
      <c r="X93" s="77">
        <v>127.32438026000001</v>
      </c>
      <c r="Y93" s="77">
        <v>330.69805486999996</v>
      </c>
      <c r="Z93" s="77">
        <v>351.58441900999998</v>
      </c>
      <c r="AA93" s="77">
        <v>411.82841119</v>
      </c>
      <c r="AB93" s="77">
        <v>395.35240910000005</v>
      </c>
      <c r="AC93" s="77">
        <v>132.79462629</v>
      </c>
      <c r="AD93" s="77">
        <v>16.207450049999998</v>
      </c>
      <c r="AE93" s="77">
        <v>15.10005992</v>
      </c>
      <c r="AF93" s="77">
        <v>14.734280179999999</v>
      </c>
    </row>
    <row r="94" spans="3:32" ht="39.5" customHeight="1" thickBot="1">
      <c r="C94" s="94">
        <v>83</v>
      </c>
      <c r="D94" s="46" t="s">
        <v>655</v>
      </c>
      <c r="E94" s="77" t="s">
        <v>5</v>
      </c>
      <c r="F94" s="77" t="s">
        <v>5</v>
      </c>
      <c r="G94" s="77" t="s">
        <v>5</v>
      </c>
      <c r="H94" s="77" t="s">
        <v>5</v>
      </c>
      <c r="I94" s="77" t="s">
        <v>5</v>
      </c>
      <c r="J94" s="77" t="s">
        <v>5</v>
      </c>
      <c r="K94" s="77" t="s">
        <v>5</v>
      </c>
      <c r="L94" s="77" t="s">
        <v>5</v>
      </c>
      <c r="M94" s="77" t="s">
        <v>5</v>
      </c>
      <c r="N94" s="77" t="s">
        <v>5</v>
      </c>
      <c r="O94" s="77" t="s">
        <v>5</v>
      </c>
      <c r="P94" s="77" t="s">
        <v>5</v>
      </c>
      <c r="Q94" s="77" t="s">
        <v>5</v>
      </c>
      <c r="R94" s="77" t="s">
        <v>5</v>
      </c>
      <c r="S94" s="77" t="s">
        <v>5</v>
      </c>
      <c r="T94" s="77" t="s">
        <v>5</v>
      </c>
      <c r="U94" s="77" t="s">
        <v>5</v>
      </c>
      <c r="V94" s="77" t="s">
        <v>5</v>
      </c>
      <c r="W94" s="77" t="s">
        <v>5</v>
      </c>
      <c r="X94" s="77" t="s">
        <v>5</v>
      </c>
      <c r="Y94" s="77" t="s">
        <v>5</v>
      </c>
      <c r="Z94" s="77" t="s">
        <v>5</v>
      </c>
      <c r="AA94" s="77" t="s">
        <v>5</v>
      </c>
      <c r="AB94" s="77" t="s">
        <v>5</v>
      </c>
      <c r="AC94" s="77">
        <v>19.904415119999999</v>
      </c>
      <c r="AD94" s="77">
        <v>13.52</v>
      </c>
      <c r="AE94" s="77">
        <v>15.47</v>
      </c>
      <c r="AF94" s="77">
        <v>10.64</v>
      </c>
    </row>
    <row r="95" spans="3:32" ht="39.5" customHeight="1" thickBot="1">
      <c r="C95" s="94">
        <v>84</v>
      </c>
      <c r="D95" s="46" t="s">
        <v>659</v>
      </c>
      <c r="E95" s="77">
        <v>2287.1</v>
      </c>
      <c r="F95" s="77">
        <v>2287.1</v>
      </c>
      <c r="G95" s="77">
        <v>1416.28</v>
      </c>
      <c r="H95" s="77">
        <v>1362.61</v>
      </c>
      <c r="I95" s="77">
        <v>1362.6075000000001</v>
      </c>
      <c r="J95" s="77">
        <v>1308.7674999999999</v>
      </c>
      <c r="K95" s="77">
        <v>753.71749999999997</v>
      </c>
      <c r="L95" s="77">
        <v>497.34750000000003</v>
      </c>
      <c r="M95" s="77">
        <v>216.48750000000001</v>
      </c>
      <c r="N95" s="77">
        <v>216.48750000000001</v>
      </c>
      <c r="O95" s="77">
        <v>189.60750000000002</v>
      </c>
      <c r="P95" s="77">
        <v>196.28749999999999</v>
      </c>
      <c r="Q95" s="77">
        <v>194.08750000000001</v>
      </c>
      <c r="R95" s="78">
        <v>184.83449999999999</v>
      </c>
      <c r="S95" s="78">
        <v>11.3</v>
      </c>
      <c r="T95" s="77">
        <v>9.92</v>
      </c>
      <c r="U95" s="77">
        <v>9.2140000000000004</v>
      </c>
      <c r="V95" s="77">
        <v>9.2140000000000004</v>
      </c>
      <c r="W95" s="77">
        <v>9.0926609999999997</v>
      </c>
      <c r="X95" s="77">
        <v>9.0176999999999996</v>
      </c>
      <c r="Y95" s="77">
        <v>9.0176999999999996</v>
      </c>
      <c r="Z95" s="77">
        <v>8.99</v>
      </c>
      <c r="AA95" s="77">
        <v>8.9157659999999996</v>
      </c>
      <c r="AB95" s="77">
        <v>8.8996630000000003</v>
      </c>
      <c r="AC95" s="77">
        <v>8.8697590000000002</v>
      </c>
      <c r="AD95" s="77">
        <v>8.8157079499999966</v>
      </c>
      <c r="AE95" s="77">
        <v>8.75</v>
      </c>
      <c r="AF95" s="77">
        <v>8.68</v>
      </c>
    </row>
    <row r="96" spans="3:32" ht="39.5" customHeight="1" thickBot="1">
      <c r="C96" s="94">
        <v>85</v>
      </c>
      <c r="D96" s="46" t="s">
        <v>582</v>
      </c>
      <c r="E96" s="312" t="s">
        <v>5</v>
      </c>
      <c r="F96" s="312" t="s">
        <v>5</v>
      </c>
      <c r="G96" s="312" t="s">
        <v>5</v>
      </c>
      <c r="H96" s="312" t="s">
        <v>5</v>
      </c>
      <c r="I96" s="312" t="s">
        <v>5</v>
      </c>
      <c r="J96" s="312" t="s">
        <v>5</v>
      </c>
      <c r="K96" s="312" t="s">
        <v>5</v>
      </c>
      <c r="L96" s="312" t="s">
        <v>5</v>
      </c>
      <c r="M96" s="312" t="s">
        <v>5</v>
      </c>
      <c r="N96" s="312" t="s">
        <v>5</v>
      </c>
      <c r="O96" s="312" t="s">
        <v>5</v>
      </c>
      <c r="P96" s="312" t="s">
        <v>5</v>
      </c>
      <c r="Q96" s="312" t="s">
        <v>5</v>
      </c>
      <c r="R96" s="312" t="s">
        <v>5</v>
      </c>
      <c r="S96" s="312" t="s">
        <v>5</v>
      </c>
      <c r="T96" s="312" t="s">
        <v>5</v>
      </c>
      <c r="U96" s="312" t="s">
        <v>5</v>
      </c>
      <c r="V96" s="312" t="s">
        <v>5</v>
      </c>
      <c r="W96" s="312" t="s">
        <v>5</v>
      </c>
      <c r="X96" s="312" t="s">
        <v>5</v>
      </c>
      <c r="Y96" s="312" t="s">
        <v>5</v>
      </c>
      <c r="Z96" s="312" t="s">
        <v>5</v>
      </c>
      <c r="AA96" s="258">
        <v>108.806</v>
      </c>
      <c r="AB96" s="258">
        <v>65.540000000000006</v>
      </c>
      <c r="AC96" s="258">
        <v>64.211448953604886</v>
      </c>
      <c r="AD96" s="77">
        <v>4.6958598312124842</v>
      </c>
      <c r="AE96" s="77">
        <v>10.430021110258149</v>
      </c>
      <c r="AF96" s="77">
        <v>7.218</v>
      </c>
    </row>
    <row r="97" spans="3:32" ht="39.5" customHeight="1" thickBot="1">
      <c r="C97" s="94">
        <v>86</v>
      </c>
      <c r="D97" s="46" t="s">
        <v>106</v>
      </c>
      <c r="E97" s="258" t="s">
        <v>5</v>
      </c>
      <c r="F97" s="258" t="s">
        <v>5</v>
      </c>
      <c r="G97" s="258" t="s">
        <v>5</v>
      </c>
      <c r="H97" s="258" t="s">
        <v>5</v>
      </c>
      <c r="I97" s="258" t="s">
        <v>5</v>
      </c>
      <c r="J97" s="258" t="s">
        <v>5</v>
      </c>
      <c r="K97" s="258" t="s">
        <v>5</v>
      </c>
      <c r="L97" s="258" t="s">
        <v>5</v>
      </c>
      <c r="M97" s="258" t="s">
        <v>5</v>
      </c>
      <c r="N97" s="258" t="s">
        <v>5</v>
      </c>
      <c r="O97" s="258" t="s">
        <v>5</v>
      </c>
      <c r="P97" s="258" t="s">
        <v>5</v>
      </c>
      <c r="Q97" s="258" t="s">
        <v>5</v>
      </c>
      <c r="R97" s="258" t="s">
        <v>5</v>
      </c>
      <c r="S97" s="258" t="s">
        <v>5</v>
      </c>
      <c r="T97" s="258" t="s">
        <v>5</v>
      </c>
      <c r="U97" s="258" t="s">
        <v>5</v>
      </c>
      <c r="V97" s="258" t="s">
        <v>5</v>
      </c>
      <c r="W97" s="258" t="s">
        <v>5</v>
      </c>
      <c r="X97" s="258" t="s">
        <v>5</v>
      </c>
      <c r="Y97" s="258">
        <v>1.23119333</v>
      </c>
      <c r="Z97" s="258">
        <v>1.2631383300000001</v>
      </c>
      <c r="AA97" s="258">
        <v>0</v>
      </c>
      <c r="AB97" s="258">
        <v>0</v>
      </c>
      <c r="AC97" s="258">
        <v>0</v>
      </c>
      <c r="AD97" s="258">
        <v>0</v>
      </c>
      <c r="AE97" s="77">
        <v>0</v>
      </c>
      <c r="AF97" s="77">
        <v>5.3063700000000003</v>
      </c>
    </row>
    <row r="98" spans="3:32" ht="39.5" customHeight="1" thickBot="1">
      <c r="C98" s="94">
        <v>87</v>
      </c>
      <c r="D98" s="46" t="s">
        <v>180</v>
      </c>
      <c r="E98" s="258">
        <v>29.06</v>
      </c>
      <c r="F98" s="258">
        <v>34.04</v>
      </c>
      <c r="G98" s="258">
        <v>30.5</v>
      </c>
      <c r="H98" s="258">
        <v>28.85</v>
      </c>
      <c r="I98" s="258">
        <v>28.88</v>
      </c>
      <c r="J98" s="258">
        <v>21.54</v>
      </c>
      <c r="K98" s="258">
        <v>23.46</v>
      </c>
      <c r="L98" s="258">
        <v>23.29</v>
      </c>
      <c r="M98" s="258">
        <v>28.93</v>
      </c>
      <c r="N98" s="258">
        <v>27.13</v>
      </c>
      <c r="O98" s="258">
        <v>20.010999999999999</v>
      </c>
      <c r="P98" s="258">
        <v>14.36</v>
      </c>
      <c r="Q98" s="258">
        <v>11.35</v>
      </c>
      <c r="R98" s="312">
        <v>0</v>
      </c>
      <c r="S98" s="312">
        <v>0</v>
      </c>
      <c r="T98" s="258">
        <v>0</v>
      </c>
      <c r="U98" s="258">
        <v>0</v>
      </c>
      <c r="V98" s="258">
        <v>0</v>
      </c>
      <c r="W98" s="258">
        <v>0</v>
      </c>
      <c r="X98" s="258">
        <v>0</v>
      </c>
      <c r="Y98" s="258">
        <v>0</v>
      </c>
      <c r="Z98" s="258">
        <v>0</v>
      </c>
      <c r="AA98" s="258">
        <v>0</v>
      </c>
      <c r="AB98" s="258">
        <v>0</v>
      </c>
      <c r="AC98" s="258">
        <v>0</v>
      </c>
      <c r="AD98" s="258">
        <v>3.0628229135399998</v>
      </c>
      <c r="AE98" s="77">
        <v>0</v>
      </c>
      <c r="AF98" s="77">
        <v>0</v>
      </c>
    </row>
    <row r="99" spans="3:32" ht="39.5" customHeight="1" thickBot="1">
      <c r="C99" s="94">
        <v>88</v>
      </c>
      <c r="D99" s="46" t="s">
        <v>185</v>
      </c>
      <c r="E99" s="77" t="s">
        <v>5</v>
      </c>
      <c r="F99" s="77" t="s">
        <v>5</v>
      </c>
      <c r="G99" s="77" t="s">
        <v>5</v>
      </c>
      <c r="H99" s="77" t="s">
        <v>5</v>
      </c>
      <c r="I99" s="77" t="s">
        <v>5</v>
      </c>
      <c r="J99" s="77" t="s">
        <v>5</v>
      </c>
      <c r="K99" s="77" t="s">
        <v>5</v>
      </c>
      <c r="L99" s="77" t="s">
        <v>5</v>
      </c>
      <c r="M99" s="77" t="s">
        <v>5</v>
      </c>
      <c r="N99" s="77" t="s">
        <v>5</v>
      </c>
      <c r="O99" s="77" t="s">
        <v>5</v>
      </c>
      <c r="P99" s="77" t="s">
        <v>5</v>
      </c>
      <c r="Q99" s="77" t="s">
        <v>5</v>
      </c>
      <c r="R99" s="77" t="s">
        <v>5</v>
      </c>
      <c r="S99" s="77" t="s">
        <v>5</v>
      </c>
      <c r="T99" s="77" t="s">
        <v>5</v>
      </c>
      <c r="U99" s="77" t="s">
        <v>5</v>
      </c>
      <c r="V99" s="77" t="s">
        <v>5</v>
      </c>
      <c r="W99" s="77" t="s">
        <v>5</v>
      </c>
      <c r="X99" s="77" t="s">
        <v>5</v>
      </c>
      <c r="Y99" s="77" t="s">
        <v>5</v>
      </c>
      <c r="Z99" s="77" t="s">
        <v>5</v>
      </c>
      <c r="AA99" s="77" t="s">
        <v>5</v>
      </c>
      <c r="AB99" s="77" t="s">
        <v>5</v>
      </c>
      <c r="AC99" s="77">
        <v>225</v>
      </c>
      <c r="AD99" s="77">
        <v>0</v>
      </c>
      <c r="AE99" s="77">
        <v>0</v>
      </c>
      <c r="AF99" s="77">
        <v>0</v>
      </c>
    </row>
    <row r="100" spans="3:32" ht="39.5" customHeight="1" thickBot="1">
      <c r="C100" s="94">
        <v>89</v>
      </c>
      <c r="D100" s="76" t="s">
        <v>176</v>
      </c>
      <c r="E100" s="77">
        <v>0</v>
      </c>
      <c r="F100" s="77">
        <v>0</v>
      </c>
      <c r="G100" s="77">
        <v>0</v>
      </c>
      <c r="H100" s="77">
        <v>0</v>
      </c>
      <c r="I100" s="77">
        <v>0</v>
      </c>
      <c r="J100" s="77">
        <v>0</v>
      </c>
      <c r="K100" s="77">
        <v>0</v>
      </c>
      <c r="L100" s="77">
        <v>0</v>
      </c>
      <c r="M100" s="77">
        <v>0</v>
      </c>
      <c r="N100" s="77">
        <v>0</v>
      </c>
      <c r="O100" s="77">
        <v>0</v>
      </c>
      <c r="P100" s="77">
        <v>0</v>
      </c>
      <c r="Q100" s="77">
        <v>0</v>
      </c>
      <c r="R100" s="78">
        <v>0</v>
      </c>
      <c r="S100" s="78">
        <v>0</v>
      </c>
      <c r="T100" s="77">
        <v>0</v>
      </c>
      <c r="U100" s="77">
        <v>0</v>
      </c>
      <c r="V100" s="77" t="s">
        <v>5</v>
      </c>
      <c r="W100" s="77" t="s">
        <v>5</v>
      </c>
      <c r="X100" s="77" t="s">
        <v>5</v>
      </c>
      <c r="Y100" s="78" t="s">
        <v>5</v>
      </c>
      <c r="Z100" s="78">
        <v>0</v>
      </c>
      <c r="AA100" s="77">
        <v>0</v>
      </c>
      <c r="AB100" s="77">
        <v>0</v>
      </c>
      <c r="AC100" s="77">
        <v>0</v>
      </c>
      <c r="AD100" s="77">
        <v>0</v>
      </c>
      <c r="AE100" s="77">
        <v>0</v>
      </c>
      <c r="AF100" s="77">
        <v>0</v>
      </c>
    </row>
    <row r="101" spans="3:32" ht="39.5" customHeight="1" thickBot="1">
      <c r="C101" s="94">
        <v>90</v>
      </c>
      <c r="D101" s="76" t="s">
        <v>112</v>
      </c>
      <c r="E101" s="77">
        <v>0</v>
      </c>
      <c r="F101" s="77">
        <v>0</v>
      </c>
      <c r="G101" s="77">
        <v>0</v>
      </c>
      <c r="H101" s="77">
        <v>0</v>
      </c>
      <c r="I101" s="77">
        <v>0</v>
      </c>
      <c r="J101" s="77">
        <v>0</v>
      </c>
      <c r="K101" s="77">
        <v>0</v>
      </c>
      <c r="L101" s="77">
        <v>0</v>
      </c>
      <c r="M101" s="77">
        <v>0</v>
      </c>
      <c r="N101" s="77">
        <v>0</v>
      </c>
      <c r="O101" s="77">
        <v>0</v>
      </c>
      <c r="P101" s="77">
        <v>0</v>
      </c>
      <c r="Q101" s="77">
        <v>0</v>
      </c>
      <c r="R101" s="78">
        <v>0</v>
      </c>
      <c r="S101" s="78">
        <v>0</v>
      </c>
      <c r="T101" s="77">
        <v>0</v>
      </c>
      <c r="U101" s="77">
        <v>0</v>
      </c>
      <c r="V101" s="77">
        <v>0</v>
      </c>
      <c r="W101" s="77">
        <v>0</v>
      </c>
      <c r="X101" s="77">
        <v>0</v>
      </c>
      <c r="Y101" s="77">
        <v>0</v>
      </c>
      <c r="Z101" s="77">
        <v>0</v>
      </c>
      <c r="AA101" s="77">
        <v>0</v>
      </c>
      <c r="AB101" s="77">
        <v>0</v>
      </c>
      <c r="AC101" s="77">
        <v>0</v>
      </c>
      <c r="AD101" s="77">
        <v>0</v>
      </c>
      <c r="AE101" s="77">
        <v>0</v>
      </c>
      <c r="AF101" s="77">
        <v>0</v>
      </c>
    </row>
    <row r="102" spans="3:32" ht="39.5" customHeight="1" thickBot="1">
      <c r="C102" s="94">
        <v>91</v>
      </c>
      <c r="D102" s="76" t="s">
        <v>77</v>
      </c>
      <c r="E102" s="78" t="s">
        <v>5</v>
      </c>
      <c r="F102" s="78" t="s">
        <v>5</v>
      </c>
      <c r="G102" s="77" t="s">
        <v>5</v>
      </c>
      <c r="H102" s="77" t="s">
        <v>5</v>
      </c>
      <c r="I102" s="77" t="s">
        <v>5</v>
      </c>
      <c r="J102" s="77" t="s">
        <v>5</v>
      </c>
      <c r="K102" s="78" t="s">
        <v>5</v>
      </c>
      <c r="L102" s="78" t="s">
        <v>5</v>
      </c>
      <c r="M102" s="78" t="s">
        <v>5</v>
      </c>
      <c r="N102" s="77" t="s">
        <v>5</v>
      </c>
      <c r="O102" s="77" t="s">
        <v>5</v>
      </c>
      <c r="P102" s="77" t="s">
        <v>5</v>
      </c>
      <c r="Q102" s="77" t="s">
        <v>5</v>
      </c>
      <c r="R102" s="78" t="s">
        <v>5</v>
      </c>
      <c r="S102" s="78" t="s">
        <v>5</v>
      </c>
      <c r="T102" s="78" t="s">
        <v>5</v>
      </c>
      <c r="U102" s="77" t="s">
        <v>5</v>
      </c>
      <c r="V102" s="77" t="s">
        <v>5</v>
      </c>
      <c r="W102" s="77" t="s">
        <v>5</v>
      </c>
      <c r="X102" s="77" t="s">
        <v>5</v>
      </c>
      <c r="Y102" s="78" t="s">
        <v>5</v>
      </c>
      <c r="Z102" s="78" t="s">
        <v>5</v>
      </c>
      <c r="AA102" s="78" t="s">
        <v>5</v>
      </c>
      <c r="AB102" s="77">
        <v>0</v>
      </c>
      <c r="AC102" s="77">
        <v>0</v>
      </c>
      <c r="AD102" s="77">
        <v>0</v>
      </c>
      <c r="AE102" s="199">
        <v>0</v>
      </c>
      <c r="AF102" s="199">
        <v>0</v>
      </c>
    </row>
    <row r="103" spans="3:32" ht="39.5" customHeight="1" thickBot="1">
      <c r="C103" s="94">
        <v>92</v>
      </c>
      <c r="D103" s="46" t="s">
        <v>122</v>
      </c>
      <c r="E103" s="77">
        <v>202.5</v>
      </c>
      <c r="F103" s="77">
        <v>94.24</v>
      </c>
      <c r="G103" s="77">
        <v>94.24</v>
      </c>
      <c r="H103" s="77">
        <v>93.46</v>
      </c>
      <c r="I103" s="77">
        <v>92.64</v>
      </c>
      <c r="J103" s="77">
        <v>0</v>
      </c>
      <c r="K103" s="77">
        <v>0</v>
      </c>
      <c r="L103" s="77">
        <v>0</v>
      </c>
      <c r="M103" s="77">
        <v>0</v>
      </c>
      <c r="N103" s="77">
        <v>0</v>
      </c>
      <c r="O103" s="77">
        <v>0</v>
      </c>
      <c r="P103" s="77">
        <v>0</v>
      </c>
      <c r="Q103" s="77">
        <v>0</v>
      </c>
      <c r="R103" s="78">
        <v>0</v>
      </c>
      <c r="S103" s="78">
        <v>0</v>
      </c>
      <c r="T103" s="77">
        <v>0</v>
      </c>
      <c r="U103" s="77">
        <v>0</v>
      </c>
      <c r="V103" s="77">
        <v>0</v>
      </c>
      <c r="W103" s="77">
        <v>0</v>
      </c>
      <c r="X103" s="77">
        <v>0</v>
      </c>
      <c r="Y103" s="77">
        <v>0</v>
      </c>
      <c r="Z103" s="77">
        <v>0</v>
      </c>
      <c r="AA103" s="77">
        <v>0</v>
      </c>
      <c r="AB103" s="77">
        <v>0</v>
      </c>
      <c r="AC103" s="77">
        <v>0</v>
      </c>
      <c r="AD103" s="77">
        <v>0</v>
      </c>
      <c r="AE103" s="77">
        <v>0</v>
      </c>
      <c r="AF103" s="77">
        <v>0</v>
      </c>
    </row>
    <row r="104" spans="3:32" ht="39.5" customHeight="1" thickBot="1">
      <c r="C104" s="94">
        <v>93</v>
      </c>
      <c r="D104" s="46" t="s">
        <v>167</v>
      </c>
      <c r="E104" s="77">
        <v>0</v>
      </c>
      <c r="F104" s="77">
        <v>0</v>
      </c>
      <c r="G104" s="77">
        <v>0</v>
      </c>
      <c r="H104" s="77">
        <v>0</v>
      </c>
      <c r="I104" s="77">
        <v>0</v>
      </c>
      <c r="J104" s="77">
        <v>0</v>
      </c>
      <c r="K104" s="77">
        <v>0</v>
      </c>
      <c r="L104" s="77">
        <v>0</v>
      </c>
      <c r="M104" s="77">
        <v>0</v>
      </c>
      <c r="N104" s="77">
        <v>0</v>
      </c>
      <c r="O104" s="77">
        <v>0</v>
      </c>
      <c r="P104" s="77">
        <v>0</v>
      </c>
      <c r="Q104" s="77">
        <v>0</v>
      </c>
      <c r="R104" s="78">
        <v>0</v>
      </c>
      <c r="S104" s="78">
        <v>0</v>
      </c>
      <c r="T104" s="77">
        <v>0</v>
      </c>
      <c r="U104" s="77">
        <v>0</v>
      </c>
      <c r="V104" s="77">
        <v>0</v>
      </c>
      <c r="W104" s="77">
        <v>0</v>
      </c>
      <c r="X104" s="77">
        <v>0</v>
      </c>
      <c r="Y104" s="77">
        <v>0</v>
      </c>
      <c r="Z104" s="77">
        <v>0</v>
      </c>
      <c r="AA104" s="77">
        <v>0</v>
      </c>
      <c r="AB104" s="77">
        <v>0</v>
      </c>
      <c r="AC104" s="77">
        <v>0</v>
      </c>
      <c r="AD104" s="77">
        <v>0</v>
      </c>
      <c r="AE104" s="77">
        <v>0</v>
      </c>
      <c r="AF104" s="77">
        <v>0</v>
      </c>
    </row>
    <row r="105" spans="3:32" ht="39.5" customHeight="1" thickBot="1">
      <c r="C105" s="94">
        <v>94</v>
      </c>
      <c r="D105" s="46" t="s">
        <v>156</v>
      </c>
      <c r="E105" s="77">
        <v>11714.83</v>
      </c>
      <c r="F105" s="77">
        <v>12510.93</v>
      </c>
      <c r="G105" s="77">
        <v>11303.95</v>
      </c>
      <c r="H105" s="77">
        <v>11901.96</v>
      </c>
      <c r="I105" s="77">
        <v>11756.950478824952</v>
      </c>
      <c r="J105" s="77">
        <v>14963.344892083529</v>
      </c>
      <c r="K105" s="77">
        <v>15420.142526791531</v>
      </c>
      <c r="L105" s="77">
        <v>19388.270490915391</v>
      </c>
      <c r="M105" s="77">
        <v>20518.886273268959</v>
      </c>
      <c r="N105" s="77">
        <v>17568.770495828539</v>
      </c>
      <c r="O105" s="77">
        <v>17316.432732867328</v>
      </c>
      <c r="P105" s="77">
        <v>18481.375402747421</v>
      </c>
      <c r="Q105" s="77">
        <v>18906.654987610567</v>
      </c>
      <c r="R105" s="78">
        <v>21123.730649645222</v>
      </c>
      <c r="S105" s="78">
        <v>19293.798208641154</v>
      </c>
      <c r="T105" s="77">
        <v>19355.737553036819</v>
      </c>
      <c r="U105" s="77">
        <v>18692.4364920275</v>
      </c>
      <c r="V105" s="77">
        <v>20637.851397754999</v>
      </c>
      <c r="W105" s="77">
        <v>18994.605400522501</v>
      </c>
      <c r="X105" s="77">
        <v>0</v>
      </c>
      <c r="Y105" s="77">
        <v>0</v>
      </c>
      <c r="Z105" s="77">
        <v>0</v>
      </c>
      <c r="AA105" s="77">
        <v>0</v>
      </c>
      <c r="AB105" s="77">
        <v>0</v>
      </c>
      <c r="AC105" s="77">
        <v>0</v>
      </c>
      <c r="AD105" s="77">
        <v>0</v>
      </c>
      <c r="AE105" s="77">
        <v>0</v>
      </c>
      <c r="AF105" s="77">
        <v>0</v>
      </c>
    </row>
    <row r="106" spans="3:32" ht="39.5" customHeight="1" thickBot="1">
      <c r="C106" s="94">
        <v>95</v>
      </c>
      <c r="D106" s="46" t="s">
        <v>168</v>
      </c>
      <c r="E106" s="77">
        <v>306.77</v>
      </c>
      <c r="F106" s="77">
        <v>357.43</v>
      </c>
      <c r="G106" s="77">
        <v>238.15</v>
      </c>
      <c r="H106" s="77">
        <v>200.54</v>
      </c>
      <c r="I106" s="77">
        <v>184.94936028303445</v>
      </c>
      <c r="J106" s="77">
        <v>0</v>
      </c>
      <c r="K106" s="77">
        <v>0</v>
      </c>
      <c r="L106" s="77">
        <v>0</v>
      </c>
      <c r="M106" s="77">
        <v>0</v>
      </c>
      <c r="N106" s="77">
        <v>0</v>
      </c>
      <c r="O106" s="77">
        <v>0</v>
      </c>
      <c r="P106" s="77">
        <v>0</v>
      </c>
      <c r="Q106" s="77">
        <v>0</v>
      </c>
      <c r="R106" s="78">
        <v>0</v>
      </c>
      <c r="S106" s="78">
        <v>0</v>
      </c>
      <c r="T106" s="77">
        <v>0</v>
      </c>
      <c r="U106" s="77">
        <v>0</v>
      </c>
      <c r="V106" s="77">
        <v>0</v>
      </c>
      <c r="W106" s="77">
        <v>0</v>
      </c>
      <c r="X106" s="77">
        <v>0</v>
      </c>
      <c r="Y106" s="77">
        <v>0</v>
      </c>
      <c r="Z106" s="77">
        <v>0</v>
      </c>
      <c r="AA106" s="77">
        <v>0</v>
      </c>
      <c r="AB106" s="77">
        <v>0</v>
      </c>
      <c r="AC106" s="77">
        <v>0</v>
      </c>
      <c r="AD106" s="77">
        <v>0</v>
      </c>
      <c r="AE106" s="77">
        <v>0</v>
      </c>
      <c r="AF106" s="77">
        <v>0</v>
      </c>
    </row>
    <row r="107" spans="3:32" ht="39.5" customHeight="1" thickBot="1">
      <c r="C107" s="94">
        <v>96</v>
      </c>
      <c r="D107" s="46" t="s">
        <v>189</v>
      </c>
      <c r="E107" s="77">
        <v>250.19</v>
      </c>
      <c r="F107" s="77">
        <v>229.69</v>
      </c>
      <c r="G107" s="77">
        <v>229.69</v>
      </c>
      <c r="H107" s="77">
        <v>1343.4</v>
      </c>
      <c r="I107" s="77">
        <v>1424.8996509999999</v>
      </c>
      <c r="J107" s="77">
        <v>1280.7745153200001</v>
      </c>
      <c r="K107" s="77">
        <v>1267.7295441000001</v>
      </c>
      <c r="L107" s="77">
        <v>1259.7680806000001</v>
      </c>
      <c r="M107" s="77">
        <v>1293.5222610799999</v>
      </c>
      <c r="N107" s="77">
        <v>1235.3357431200002</v>
      </c>
      <c r="O107" s="77">
        <v>1277.1858605199998</v>
      </c>
      <c r="P107" s="77">
        <v>1010.90198459</v>
      </c>
      <c r="Q107" s="77">
        <v>958.16</v>
      </c>
      <c r="R107" s="78">
        <v>947.54</v>
      </c>
      <c r="S107" s="78">
        <v>947.54</v>
      </c>
      <c r="T107" s="77">
        <v>939.28</v>
      </c>
      <c r="U107" s="77">
        <v>0</v>
      </c>
      <c r="V107" s="77">
        <v>0</v>
      </c>
      <c r="W107" s="77">
        <v>0</v>
      </c>
      <c r="X107" s="77">
        <v>0</v>
      </c>
      <c r="Y107" s="77">
        <v>0</v>
      </c>
      <c r="Z107" s="77">
        <v>0</v>
      </c>
      <c r="AA107" s="77">
        <v>0</v>
      </c>
      <c r="AB107" s="77">
        <v>0</v>
      </c>
      <c r="AC107" s="77">
        <v>0</v>
      </c>
      <c r="AD107" s="77">
        <v>0</v>
      </c>
      <c r="AE107" s="77">
        <v>0</v>
      </c>
      <c r="AF107" s="77">
        <v>0</v>
      </c>
    </row>
    <row r="108" spans="3:32" ht="39.5" customHeight="1" thickBot="1">
      <c r="C108" s="94">
        <v>97</v>
      </c>
      <c r="D108" s="46" t="s">
        <v>86</v>
      </c>
      <c r="E108" s="77" t="s">
        <v>5</v>
      </c>
      <c r="F108" s="77" t="s">
        <v>5</v>
      </c>
      <c r="G108" s="77" t="s">
        <v>5</v>
      </c>
      <c r="H108" s="77" t="s">
        <v>5</v>
      </c>
      <c r="I108" s="77" t="s">
        <v>5</v>
      </c>
      <c r="J108" s="77" t="s">
        <v>5</v>
      </c>
      <c r="K108" s="77" t="s">
        <v>5</v>
      </c>
      <c r="L108" s="77" t="s">
        <v>5</v>
      </c>
      <c r="M108" s="77" t="s">
        <v>5</v>
      </c>
      <c r="N108" s="77" t="s">
        <v>5</v>
      </c>
      <c r="O108" s="77" t="s">
        <v>5</v>
      </c>
      <c r="P108" s="77" t="s">
        <v>5</v>
      </c>
      <c r="Q108" s="77" t="s">
        <v>5</v>
      </c>
      <c r="R108" s="78" t="s">
        <v>5</v>
      </c>
      <c r="S108" s="78" t="s">
        <v>5</v>
      </c>
      <c r="T108" s="77" t="s">
        <v>5</v>
      </c>
      <c r="U108" s="77">
        <v>10</v>
      </c>
      <c r="V108" s="77">
        <v>308.25900000000001</v>
      </c>
      <c r="W108" s="77">
        <v>357.279</v>
      </c>
      <c r="X108" s="77">
        <v>18.774000000000001</v>
      </c>
      <c r="Y108" s="77">
        <v>1.7130000000000001</v>
      </c>
      <c r="Z108" s="77">
        <v>0.95499999999999996</v>
      </c>
      <c r="AA108" s="77">
        <v>0.60014000000000001</v>
      </c>
      <c r="AB108" s="77">
        <v>0.6</v>
      </c>
      <c r="AC108" s="77">
        <v>0</v>
      </c>
      <c r="AD108" s="77">
        <v>0</v>
      </c>
      <c r="AE108" s="77">
        <v>0</v>
      </c>
      <c r="AF108" s="258">
        <v>0</v>
      </c>
    </row>
    <row r="109" spans="3:32" ht="39.5" customHeight="1" thickBot="1">
      <c r="C109" s="94">
        <v>98</v>
      </c>
      <c r="D109" s="76" t="s">
        <v>205</v>
      </c>
      <c r="E109" s="77">
        <v>33727.97</v>
      </c>
      <c r="F109" s="77">
        <v>35502.370000000003</v>
      </c>
      <c r="G109" s="77">
        <v>34324.339999999997</v>
      </c>
      <c r="H109" s="77">
        <v>32958.15</v>
      </c>
      <c r="I109" s="77">
        <v>31262.26922723875</v>
      </c>
      <c r="J109" s="77">
        <v>26504.954648813138</v>
      </c>
      <c r="K109" s="77">
        <v>27291.275458262244</v>
      </c>
      <c r="L109" s="77">
        <v>26298.369784722272</v>
      </c>
      <c r="M109" s="77">
        <v>25909.83671113375</v>
      </c>
      <c r="N109" s="77">
        <v>20942.335206974996</v>
      </c>
      <c r="O109" s="77">
        <v>22163.198198438269</v>
      </c>
      <c r="P109" s="77">
        <v>23702.184596952786</v>
      </c>
      <c r="Q109" s="77">
        <v>24480.032837532934</v>
      </c>
      <c r="R109" s="78">
        <v>26054.151865061744</v>
      </c>
      <c r="S109" s="78">
        <v>25877.287663691073</v>
      </c>
      <c r="T109" s="77">
        <v>11193.703393914207</v>
      </c>
      <c r="U109" s="77" t="s">
        <v>5</v>
      </c>
      <c r="V109" s="77" t="s">
        <v>5</v>
      </c>
      <c r="W109" s="77" t="s">
        <v>5</v>
      </c>
      <c r="X109" s="77" t="s">
        <v>5</v>
      </c>
      <c r="Y109" s="78" t="s">
        <v>5</v>
      </c>
      <c r="Z109" s="78" t="s">
        <v>5</v>
      </c>
      <c r="AA109" s="78" t="s">
        <v>5</v>
      </c>
      <c r="AB109" s="78" t="s">
        <v>5</v>
      </c>
      <c r="AC109" s="78" t="s">
        <v>5</v>
      </c>
      <c r="AD109" s="78" t="s">
        <v>5</v>
      </c>
      <c r="AE109" s="77" t="s">
        <v>5</v>
      </c>
      <c r="AF109" s="77" t="s">
        <v>5</v>
      </c>
    </row>
    <row r="110" spans="3:32" ht="39.5" customHeight="1" thickBot="1">
      <c r="C110" s="94">
        <v>99</v>
      </c>
      <c r="D110" s="76" t="s">
        <v>204</v>
      </c>
      <c r="E110" s="77">
        <v>0</v>
      </c>
      <c r="F110" s="77">
        <v>0</v>
      </c>
      <c r="G110" s="77">
        <v>0</v>
      </c>
      <c r="H110" s="77">
        <v>0</v>
      </c>
      <c r="I110" s="77">
        <v>0</v>
      </c>
      <c r="J110" s="77">
        <v>0</v>
      </c>
      <c r="K110" s="77">
        <v>0</v>
      </c>
      <c r="L110" s="77">
        <v>0</v>
      </c>
      <c r="M110" s="77">
        <v>0</v>
      </c>
      <c r="N110" s="77">
        <v>0</v>
      </c>
      <c r="O110" s="77">
        <v>0</v>
      </c>
      <c r="P110" s="77">
        <v>0</v>
      </c>
      <c r="Q110" s="77" t="s">
        <v>5</v>
      </c>
      <c r="R110" s="78" t="s">
        <v>5</v>
      </c>
      <c r="S110" s="78" t="s">
        <v>5</v>
      </c>
      <c r="T110" s="77" t="s">
        <v>5</v>
      </c>
      <c r="U110" s="77" t="s">
        <v>5</v>
      </c>
      <c r="V110" s="77" t="s">
        <v>5</v>
      </c>
      <c r="W110" s="77" t="s">
        <v>5</v>
      </c>
      <c r="X110" s="77" t="s">
        <v>5</v>
      </c>
      <c r="Y110" s="78" t="s">
        <v>5</v>
      </c>
      <c r="Z110" s="77" t="s">
        <v>5</v>
      </c>
      <c r="AA110" s="78" t="s">
        <v>5</v>
      </c>
      <c r="AB110" s="77" t="s">
        <v>5</v>
      </c>
      <c r="AC110" s="77" t="s">
        <v>5</v>
      </c>
      <c r="AD110" s="77" t="s">
        <v>5</v>
      </c>
      <c r="AE110" s="77" t="s">
        <v>5</v>
      </c>
      <c r="AF110" s="77" t="s">
        <v>5</v>
      </c>
    </row>
    <row r="111" spans="3:32" ht="39.5" customHeight="1" thickBot="1">
      <c r="C111" s="94">
        <v>100</v>
      </c>
      <c r="D111" s="76" t="s">
        <v>198</v>
      </c>
      <c r="E111" s="77">
        <v>0</v>
      </c>
      <c r="F111" s="77">
        <v>0</v>
      </c>
      <c r="G111" s="77">
        <v>0</v>
      </c>
      <c r="H111" s="77">
        <v>0</v>
      </c>
      <c r="I111" s="77">
        <v>0</v>
      </c>
      <c r="J111" s="77">
        <v>0</v>
      </c>
      <c r="K111" s="77">
        <v>0</v>
      </c>
      <c r="L111" s="77">
        <v>0</v>
      </c>
      <c r="M111" s="77">
        <v>0</v>
      </c>
      <c r="N111" s="77">
        <v>0</v>
      </c>
      <c r="O111" s="77">
        <v>0</v>
      </c>
      <c r="P111" s="77">
        <v>0</v>
      </c>
      <c r="Q111" s="77" t="s">
        <v>5</v>
      </c>
      <c r="R111" s="78" t="s">
        <v>5</v>
      </c>
      <c r="S111" s="78" t="s">
        <v>5</v>
      </c>
      <c r="T111" s="77" t="s">
        <v>5</v>
      </c>
      <c r="U111" s="77" t="s">
        <v>5</v>
      </c>
      <c r="V111" s="77" t="s">
        <v>5</v>
      </c>
      <c r="W111" s="77" t="s">
        <v>5</v>
      </c>
      <c r="X111" s="77" t="s">
        <v>5</v>
      </c>
      <c r="Y111" s="77" t="s">
        <v>5</v>
      </c>
      <c r="Z111" s="77" t="s">
        <v>5</v>
      </c>
      <c r="AA111" s="77" t="s">
        <v>5</v>
      </c>
      <c r="AB111" s="77" t="s">
        <v>5</v>
      </c>
      <c r="AC111" s="77" t="s">
        <v>5</v>
      </c>
      <c r="AD111" s="77" t="s">
        <v>5</v>
      </c>
      <c r="AE111" s="77" t="s">
        <v>5</v>
      </c>
      <c r="AF111" s="77" t="s">
        <v>5</v>
      </c>
    </row>
    <row r="112" spans="3:32" ht="35.25" customHeight="1" thickBot="1">
      <c r="C112" s="134"/>
      <c r="D112" s="262" t="s">
        <v>548</v>
      </c>
      <c r="E112" s="80">
        <f t="shared" ref="E112:AF112" si="0">SUM(E12:E108)</f>
        <v>357354.87</v>
      </c>
      <c r="F112" s="80">
        <f t="shared" si="0"/>
        <v>360317.74999999983</v>
      </c>
      <c r="G112" s="80">
        <f t="shared" si="0"/>
        <v>387881.2900000001</v>
      </c>
      <c r="H112" s="80">
        <f t="shared" si="0"/>
        <v>398612.4800000001</v>
      </c>
      <c r="I112" s="80">
        <f t="shared" si="0"/>
        <v>423042.07850349764</v>
      </c>
      <c r="J112" s="80">
        <f t="shared" si="0"/>
        <v>439559.7135700066</v>
      </c>
      <c r="K112" s="80">
        <f t="shared" si="0"/>
        <v>456932.06224416138</v>
      </c>
      <c r="L112" s="80">
        <f t="shared" si="0"/>
        <v>456115.53851691453</v>
      </c>
      <c r="M112" s="80">
        <f t="shared" si="0"/>
        <v>474109.89169156348</v>
      </c>
      <c r="N112" s="80">
        <f t="shared" si="0"/>
        <v>460410.4657929684</v>
      </c>
      <c r="O112" s="80">
        <f t="shared" si="0"/>
        <v>493803.65942060336</v>
      </c>
      <c r="P112" s="80">
        <f t="shared" si="0"/>
        <v>543005.07512253022</v>
      </c>
      <c r="Q112" s="80">
        <f t="shared" si="0"/>
        <v>587243.76774679241</v>
      </c>
      <c r="R112" s="80">
        <f t="shared" si="0"/>
        <v>651272.42779811483</v>
      </c>
      <c r="S112" s="80">
        <f t="shared" si="0"/>
        <v>677391.52546226501</v>
      </c>
      <c r="T112" s="80">
        <f t="shared" si="0"/>
        <v>729254.98212548892</v>
      </c>
      <c r="U112" s="80">
        <f t="shared" si="0"/>
        <v>758574.37634839595</v>
      </c>
      <c r="V112" s="80">
        <f t="shared" si="0"/>
        <v>816704.03278674674</v>
      </c>
      <c r="W112" s="80">
        <f t="shared" si="0"/>
        <v>756983.06318678474</v>
      </c>
      <c r="X112" s="80">
        <f t="shared" si="0"/>
        <v>760814.90356447839</v>
      </c>
      <c r="Y112" s="80">
        <f t="shared" si="0"/>
        <v>743400.86744965101</v>
      </c>
      <c r="Z112" s="80">
        <f t="shared" si="0"/>
        <v>770627.41657630028</v>
      </c>
      <c r="AA112" s="80">
        <f t="shared" si="0"/>
        <v>823623.70076711779</v>
      </c>
      <c r="AB112" s="80">
        <f t="shared" si="0"/>
        <v>790168.22257863276</v>
      </c>
      <c r="AC112" s="80">
        <f t="shared" si="0"/>
        <v>871259.8320168216</v>
      </c>
      <c r="AD112" s="80">
        <f t="shared" si="0"/>
        <v>908336.96626876772</v>
      </c>
      <c r="AE112" s="80">
        <f t="shared" si="0"/>
        <v>934959.29543540836</v>
      </c>
      <c r="AF112" s="80">
        <f t="shared" si="0"/>
        <v>999859.06399507367</v>
      </c>
    </row>
    <row r="113" spans="3:31" ht="35.25" customHeight="1" thickBot="1">
      <c r="C113" s="73" t="s">
        <v>6</v>
      </c>
      <c r="D113" s="74"/>
      <c r="E113" s="74"/>
      <c r="F113" s="74"/>
      <c r="G113" s="213"/>
      <c r="H113" s="212"/>
      <c r="I113" s="212"/>
      <c r="J113" s="212"/>
      <c r="K113" s="212"/>
      <c r="L113" s="81"/>
      <c r="M113" s="81"/>
      <c r="N113" s="81"/>
      <c r="O113" s="81"/>
      <c r="P113" s="81"/>
      <c r="Q113" s="212"/>
      <c r="R113" s="54"/>
      <c r="S113" s="212"/>
      <c r="T113" s="54"/>
      <c r="U113" s="54"/>
      <c r="V113" s="54"/>
      <c r="W113" s="54"/>
      <c r="AE113" s="54" t="s">
        <v>15</v>
      </c>
    </row>
    <row r="114" spans="3:31" ht="35.25" customHeight="1"/>
    <row r="115" spans="3:31" ht="35.25" customHeight="1">
      <c r="AD115" s="7"/>
    </row>
    <row r="116" spans="3:31" ht="35.25" customHeight="1">
      <c r="D116" s="109"/>
      <c r="E116" s="109"/>
      <c r="F116" s="108"/>
      <c r="G116" s="108"/>
    </row>
    <row r="117" spans="3:31" ht="35.25" customHeight="1"/>
    <row r="118" spans="3:31" ht="35.25" customHeight="1">
      <c r="U118" s="7"/>
      <c r="V118" s="7"/>
    </row>
    <row r="119" spans="3:31" ht="35.25" customHeight="1"/>
    <row r="120" spans="3:31" ht="35.25" customHeight="1"/>
    <row r="121" spans="3:31" ht="35.25" customHeight="1"/>
    <row r="122" spans="3:31" ht="35.25" customHeight="1"/>
    <row r="123" spans="3:31" ht="35.25" customHeight="1"/>
    <row r="124" spans="3:31" ht="35.25" customHeight="1"/>
    <row r="125" spans="3:31" ht="35.25" customHeight="1"/>
    <row r="126" spans="3:31" ht="35.25" customHeight="1"/>
    <row r="127" spans="3:31" ht="35.25" customHeight="1"/>
    <row r="128" spans="3:31" ht="35.25" customHeight="1"/>
    <row r="129" ht="35.25" customHeight="1"/>
    <row r="130" ht="35.25" customHeight="1"/>
    <row r="131" ht="35.25" customHeight="1"/>
    <row r="132" ht="35.25" customHeight="1"/>
    <row r="133" ht="35.25" customHeight="1"/>
    <row r="134" ht="35.25" customHeight="1"/>
    <row r="135" ht="35.25" customHeight="1"/>
    <row r="136" ht="35.25" customHeight="1"/>
    <row r="137" ht="35.25" customHeight="1"/>
    <row r="138" ht="35.25" customHeight="1"/>
    <row r="139" ht="35.25" customHeight="1"/>
    <row r="140" ht="35.25" customHeight="1"/>
    <row r="141" ht="35.25" customHeight="1"/>
    <row r="142" ht="35.25" customHeight="1"/>
    <row r="143" ht="35.25" customHeight="1"/>
    <row r="144" ht="35.25" customHeight="1"/>
    <row r="145" ht="35.25" customHeight="1"/>
    <row r="146" ht="35.25" customHeight="1"/>
    <row r="147" ht="35.25" customHeight="1"/>
    <row r="148" ht="35.25" customHeight="1"/>
    <row r="149" ht="35.25" customHeight="1"/>
    <row r="150" ht="35.25" customHeight="1"/>
    <row r="151" ht="35.25" customHeight="1"/>
    <row r="152" ht="35.25" customHeight="1"/>
    <row r="153" ht="35.25" customHeight="1"/>
    <row r="154" ht="35.25" customHeight="1"/>
    <row r="155" ht="35.25" customHeight="1"/>
    <row r="156" ht="35.25" customHeight="1"/>
    <row r="157" ht="35.25" customHeight="1"/>
    <row r="158" ht="35.25" customHeight="1"/>
    <row r="159" ht="35.25" customHeight="1"/>
    <row r="160" ht="35.25" customHeight="1"/>
    <row r="161" ht="35.25" customHeight="1"/>
    <row r="162" ht="35.25" customHeight="1"/>
    <row r="163" ht="35.25" customHeight="1"/>
    <row r="164" ht="35.25" customHeight="1"/>
    <row r="165" ht="35.25" customHeight="1"/>
    <row r="166" ht="35.25" customHeight="1"/>
    <row r="167" ht="35.25" customHeight="1"/>
    <row r="168" ht="35.25" customHeight="1"/>
    <row r="169" ht="35.25" customHeight="1"/>
    <row r="170" ht="35.25" customHeight="1"/>
    <row r="171" ht="35.25" customHeight="1"/>
    <row r="172" ht="35.25" customHeight="1"/>
    <row r="173" ht="35.25" customHeight="1"/>
    <row r="174" ht="35.25" customHeight="1"/>
    <row r="175" ht="35.25" customHeight="1"/>
    <row r="176" ht="35.25" customHeight="1"/>
    <row r="177" ht="35.25" customHeight="1"/>
    <row r="178" ht="35.25" customHeight="1"/>
    <row r="179" ht="35.25" customHeight="1"/>
    <row r="180" ht="35.25" customHeight="1"/>
    <row r="181" ht="35.25" customHeight="1"/>
    <row r="182" ht="17.25" customHeight="1"/>
    <row r="183" ht="17.25" customHeight="1"/>
    <row r="187" ht="14.25" customHeight="1"/>
    <row r="196" ht="42.75" customHeight="1"/>
    <row r="197" ht="15" customHeight="1"/>
    <row r="198" ht="45.7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sheetData>
  <protectedRanges>
    <protectedRange sqref="F113 F124:F125 F132:F173" name="Range6"/>
    <protectedRange sqref="G185:G196 G198:G270 G113 G124:G125 G132:G171" name="Range3"/>
    <protectedRange sqref="G173" name="Range15_1"/>
    <protectedRange sqref="R113 T113" name="Range1_5_2_1"/>
    <protectedRange sqref="U113" name="Range1_5_2_1_1"/>
    <protectedRange sqref="I56" name="Range1_1"/>
    <protectedRange sqref="H56" name="Range1_1_1"/>
    <protectedRange sqref="G56" name="Range1_1_2"/>
    <protectedRange sqref="F56" name="Range1_1_3"/>
    <protectedRange sqref="E56" name="Range1_1_4"/>
    <protectedRange sqref="C113" name="Range1_1_6"/>
    <protectedRange sqref="AE113 V113:W113" name="Range1_5_2_1_1_1"/>
  </protectedRanges>
  <pageMargins left="0.7" right="0.7" top="0.75" bottom="0.75" header="0.3" footer="0.3"/>
  <pageSetup paperSize="9" orientation="portrait" r:id="rId1"/>
  <headerFooter>
    <oddFooter>&amp;C&amp;"Calibri"&amp;11&amp;K000000&amp;10&amp;K663300Classification: &amp;K000000Public   عام_x000D_&amp;1#&amp;"Calibri"&amp;10&amp;K000000Internal - داخلي</oddFooter>
    <evenFooter>&amp;C&amp;10&amp;K663300Classification: &amp;K000000Public   عام</evenFooter>
    <firstFooter>&amp;C&amp;10&amp;K663300Classification: &amp;K000000Public   عام</first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0F828-CFF9-4FD4-9067-9E03ADACCC3F}">
  <sheetPr codeName="Sheet9">
    <pageSetUpPr autoPageBreaks="0"/>
  </sheetPr>
  <dimension ref="B9:AE81"/>
  <sheetViews>
    <sheetView showGridLines="0" showRowColHeaders="0" rightToLeft="1" topLeftCell="A9" zoomScale="130" zoomScaleNormal="130" workbookViewId="0">
      <pane xSplit="3" ySplit="3" topLeftCell="X39" activePane="bottomRight" state="frozen"/>
      <selection activeCell="A9" sqref="A9"/>
      <selection pane="topRight" activeCell="D9" sqref="D9"/>
      <selection pane="bottomLeft" activeCell="A12" sqref="A12"/>
      <selection pane="bottomRight" activeCell="AE43" sqref="AB43:AE43"/>
    </sheetView>
  </sheetViews>
  <sheetFormatPr defaultColWidth="8.81640625" defaultRowHeight="14.5"/>
  <cols>
    <col min="1" max="1" width="8.81640625" style="108"/>
    <col min="2" max="2" width="5.453125" style="108" customWidth="1"/>
    <col min="3" max="3" width="60" style="108" customWidth="1"/>
    <col min="4" max="4" width="20.54296875" style="108" customWidth="1"/>
    <col min="5" max="5" width="13.81640625" style="108" customWidth="1"/>
    <col min="6" max="6" width="15.54296875" style="108" customWidth="1"/>
    <col min="7" max="10" width="13.81640625" style="108" customWidth="1"/>
    <col min="11" max="11" width="15.54296875" style="108" customWidth="1"/>
    <col min="12" max="12" width="14.453125" style="108" customWidth="1"/>
    <col min="13" max="17" width="14" style="108" customWidth="1"/>
    <col min="18" max="18" width="14.453125" style="108" customWidth="1"/>
    <col min="19" max="19" width="14.453125" style="18" customWidth="1"/>
    <col min="20" max="21" width="14" style="108" customWidth="1"/>
    <col min="22" max="22" width="14.1796875" style="108" customWidth="1"/>
    <col min="23" max="24" width="16" style="108" customWidth="1"/>
    <col min="25" max="25" width="14.81640625" style="108" customWidth="1"/>
    <col min="26" max="26" width="13.54296875" style="108" customWidth="1"/>
    <col min="27" max="27" width="13.08984375" style="108" customWidth="1"/>
    <col min="28" max="28" width="13.6328125" style="108" customWidth="1"/>
    <col min="29" max="31" width="13.81640625" style="108" customWidth="1"/>
    <col min="32" max="16384" width="8.81640625" style="108"/>
  </cols>
  <sheetData>
    <row r="9" spans="2:31" ht="56.25" customHeight="1">
      <c r="C9" s="241" t="s">
        <v>54</v>
      </c>
      <c r="E9" s="122"/>
      <c r="F9" s="122"/>
      <c r="G9" s="122"/>
      <c r="H9" s="122"/>
      <c r="I9" s="122"/>
      <c r="J9" s="122"/>
      <c r="K9" s="120"/>
    </row>
    <row r="10" spans="2:31" ht="17.5">
      <c r="B10" s="33"/>
      <c r="C10" s="33"/>
      <c r="D10" s="33"/>
      <c r="E10" s="33"/>
      <c r="F10" s="33"/>
      <c r="G10" s="33"/>
      <c r="H10" s="33"/>
      <c r="I10" s="33"/>
      <c r="J10" s="33"/>
      <c r="K10" s="33"/>
      <c r="L10" s="33"/>
      <c r="M10" s="33"/>
      <c r="N10" s="33"/>
      <c r="O10" s="33"/>
      <c r="P10" s="33"/>
      <c r="Q10" s="33"/>
      <c r="R10" s="33"/>
      <c r="S10" s="33"/>
      <c r="T10" s="33"/>
      <c r="U10" s="33"/>
      <c r="V10" s="33"/>
      <c r="W10" s="33"/>
      <c r="X10" s="33"/>
    </row>
    <row r="11" spans="2:31" ht="62.5" thickBot="1">
      <c r="B11" s="136" t="s">
        <v>4</v>
      </c>
      <c r="C11" s="135" t="s">
        <v>70</v>
      </c>
      <c r="D11" s="103" t="s">
        <v>242</v>
      </c>
      <c r="E11" s="103" t="s">
        <v>243</v>
      </c>
      <c r="F11" s="103" t="s">
        <v>244</v>
      </c>
      <c r="G11" s="103" t="s">
        <v>245</v>
      </c>
      <c r="H11" s="103" t="s">
        <v>349</v>
      </c>
      <c r="I11" s="103" t="s">
        <v>350</v>
      </c>
      <c r="J11" s="103" t="s">
        <v>351</v>
      </c>
      <c r="K11" s="103" t="s">
        <v>352</v>
      </c>
      <c r="L11" s="103" t="s">
        <v>250</v>
      </c>
      <c r="M11" s="103" t="s">
        <v>251</v>
      </c>
      <c r="N11" s="103" t="s">
        <v>252</v>
      </c>
      <c r="O11" s="103" t="s">
        <v>253</v>
      </c>
      <c r="P11" s="103" t="s">
        <v>254</v>
      </c>
      <c r="Q11" s="103" t="s">
        <v>255</v>
      </c>
      <c r="R11" s="103" t="s">
        <v>256</v>
      </c>
      <c r="S11" s="103" t="s">
        <v>257</v>
      </c>
      <c r="T11" s="103" t="s">
        <v>258</v>
      </c>
      <c r="U11" s="103" t="s">
        <v>259</v>
      </c>
      <c r="V11" s="103" t="s">
        <v>260</v>
      </c>
      <c r="W11" s="121" t="s">
        <v>261</v>
      </c>
      <c r="X11" s="190" t="s">
        <v>511</v>
      </c>
      <c r="Y11" s="103" t="s">
        <v>544</v>
      </c>
      <c r="Z11" s="190" t="s">
        <v>580</v>
      </c>
      <c r="AA11" s="190" t="s">
        <v>612</v>
      </c>
      <c r="AB11" s="190" t="s">
        <v>639</v>
      </c>
      <c r="AC11" s="190" t="s">
        <v>680</v>
      </c>
      <c r="AD11" s="190" t="s">
        <v>706</v>
      </c>
      <c r="AE11" s="190" t="s">
        <v>738</v>
      </c>
    </row>
    <row r="12" spans="2:31" ht="31" customHeight="1" thickBot="1">
      <c r="B12" s="130">
        <v>1</v>
      </c>
      <c r="C12" s="82" t="s">
        <v>161</v>
      </c>
      <c r="D12" s="83">
        <v>0</v>
      </c>
      <c r="E12" s="83">
        <v>0</v>
      </c>
      <c r="F12" s="83">
        <v>0</v>
      </c>
      <c r="G12" s="83">
        <v>0</v>
      </c>
      <c r="H12" s="83">
        <v>0.96899224806201545</v>
      </c>
      <c r="I12" s="83">
        <v>0</v>
      </c>
      <c r="J12" s="83">
        <v>0</v>
      </c>
      <c r="K12" s="83">
        <v>0</v>
      </c>
      <c r="L12" s="83">
        <v>0</v>
      </c>
      <c r="M12" s="83">
        <v>0</v>
      </c>
      <c r="N12" s="83">
        <v>1.4992503748125936</v>
      </c>
      <c r="O12" s="83">
        <v>1.095290251916758</v>
      </c>
      <c r="P12" s="83">
        <v>0</v>
      </c>
      <c r="Q12" s="84">
        <v>0</v>
      </c>
      <c r="R12" s="84">
        <v>0</v>
      </c>
      <c r="S12" s="84">
        <v>106.06060606060606</v>
      </c>
      <c r="T12" s="84">
        <v>15.503875968992247</v>
      </c>
      <c r="U12" s="84">
        <v>0</v>
      </c>
      <c r="V12" s="84">
        <v>3.5714285714285712</v>
      </c>
      <c r="W12" s="137">
        <v>0</v>
      </c>
      <c r="X12" s="198">
        <v>0</v>
      </c>
      <c r="Y12" s="84">
        <v>0</v>
      </c>
      <c r="Z12" s="84">
        <v>0</v>
      </c>
      <c r="AA12" s="84">
        <v>0</v>
      </c>
      <c r="AB12" s="84">
        <v>0</v>
      </c>
      <c r="AC12" s="84">
        <v>0</v>
      </c>
      <c r="AD12" s="84">
        <v>0</v>
      </c>
      <c r="AE12" s="198">
        <v>0</v>
      </c>
    </row>
    <row r="13" spans="2:31" ht="31" customHeight="1" thickBot="1">
      <c r="B13" s="130">
        <v>2</v>
      </c>
      <c r="C13" s="82" t="s">
        <v>168</v>
      </c>
      <c r="D13" s="83">
        <v>0</v>
      </c>
      <c r="E13" s="83">
        <v>0</v>
      </c>
      <c r="F13" s="83">
        <v>0</v>
      </c>
      <c r="G13" s="83">
        <v>0</v>
      </c>
      <c r="H13" s="83">
        <v>0</v>
      </c>
      <c r="I13" s="83">
        <v>0</v>
      </c>
      <c r="J13" s="83">
        <v>0</v>
      </c>
      <c r="K13" s="83">
        <v>0</v>
      </c>
      <c r="L13" s="83">
        <v>0</v>
      </c>
      <c r="M13" s="83">
        <v>0</v>
      </c>
      <c r="N13" s="83">
        <v>0</v>
      </c>
      <c r="O13" s="83">
        <v>0</v>
      </c>
      <c r="P13" s="83">
        <v>0</v>
      </c>
      <c r="Q13" s="84">
        <v>0</v>
      </c>
      <c r="R13" s="84">
        <v>0</v>
      </c>
      <c r="S13" s="84">
        <v>0</v>
      </c>
      <c r="T13" s="84">
        <v>0</v>
      </c>
      <c r="U13" s="84">
        <v>0</v>
      </c>
      <c r="V13" s="84">
        <v>0</v>
      </c>
      <c r="W13" s="137">
        <v>0</v>
      </c>
      <c r="X13" s="84">
        <v>0</v>
      </c>
      <c r="Y13" s="84">
        <v>0</v>
      </c>
      <c r="Z13" s="84">
        <v>0</v>
      </c>
      <c r="AA13" s="84">
        <v>0</v>
      </c>
      <c r="AB13" s="84">
        <v>0</v>
      </c>
      <c r="AC13" s="84">
        <v>0</v>
      </c>
      <c r="AD13" s="84">
        <v>0</v>
      </c>
      <c r="AE13" s="84">
        <v>0</v>
      </c>
    </row>
    <row r="14" spans="2:31" ht="31" customHeight="1" thickBot="1">
      <c r="B14" s="130">
        <v>3</v>
      </c>
      <c r="C14" s="82" t="s">
        <v>115</v>
      </c>
      <c r="D14" s="83">
        <v>0</v>
      </c>
      <c r="E14" s="83">
        <v>0</v>
      </c>
      <c r="F14" s="83">
        <v>0</v>
      </c>
      <c r="G14" s="83">
        <v>0</v>
      </c>
      <c r="H14" s="83">
        <v>0</v>
      </c>
      <c r="I14" s="83">
        <v>0</v>
      </c>
      <c r="J14" s="83">
        <v>0</v>
      </c>
      <c r="K14" s="83">
        <v>0</v>
      </c>
      <c r="L14" s="83">
        <v>0</v>
      </c>
      <c r="M14" s="83">
        <v>0</v>
      </c>
      <c r="N14" s="83">
        <v>0</v>
      </c>
      <c r="O14" s="83">
        <v>0</v>
      </c>
      <c r="P14" s="83">
        <v>0</v>
      </c>
      <c r="Q14" s="84">
        <v>0</v>
      </c>
      <c r="R14" s="84" t="s">
        <v>5</v>
      </c>
      <c r="S14" s="84" t="s">
        <v>5</v>
      </c>
      <c r="T14" s="84">
        <v>0</v>
      </c>
      <c r="U14" s="84">
        <v>0</v>
      </c>
      <c r="V14" s="84">
        <v>7.6923076923076925</v>
      </c>
      <c r="W14" s="137">
        <v>0</v>
      </c>
      <c r="X14" s="137">
        <v>0</v>
      </c>
      <c r="Y14" s="84">
        <v>0</v>
      </c>
      <c r="Z14" s="84">
        <v>0</v>
      </c>
      <c r="AA14" s="84">
        <v>0</v>
      </c>
      <c r="AB14" s="84">
        <v>0</v>
      </c>
      <c r="AC14" s="84">
        <v>0</v>
      </c>
      <c r="AD14" s="84">
        <v>0</v>
      </c>
      <c r="AE14" s="84">
        <v>0</v>
      </c>
    </row>
    <row r="15" spans="2:31" ht="31" customHeight="1" thickBot="1">
      <c r="B15" s="130">
        <v>4</v>
      </c>
      <c r="C15" s="82" t="s">
        <v>138</v>
      </c>
      <c r="D15" s="83">
        <v>0</v>
      </c>
      <c r="E15" s="83">
        <v>0</v>
      </c>
      <c r="F15" s="83">
        <v>0</v>
      </c>
      <c r="G15" s="83">
        <v>0</v>
      </c>
      <c r="H15" s="83">
        <v>0</v>
      </c>
      <c r="I15" s="83">
        <v>0</v>
      </c>
      <c r="J15" s="83">
        <v>0</v>
      </c>
      <c r="K15" s="83">
        <v>0</v>
      </c>
      <c r="L15" s="83">
        <v>0</v>
      </c>
      <c r="M15" s="83">
        <v>0</v>
      </c>
      <c r="N15" s="83">
        <v>0</v>
      </c>
      <c r="O15" s="83">
        <v>0</v>
      </c>
      <c r="P15" s="83">
        <v>0</v>
      </c>
      <c r="Q15" s="84" t="s">
        <v>5</v>
      </c>
      <c r="R15" s="84" t="s">
        <v>5</v>
      </c>
      <c r="S15" s="84" t="s">
        <v>5</v>
      </c>
      <c r="T15" s="84" t="s">
        <v>5</v>
      </c>
      <c r="U15" s="84">
        <v>0</v>
      </c>
      <c r="V15" s="84">
        <v>5.2631578947368416</v>
      </c>
      <c r="W15" s="137">
        <v>0</v>
      </c>
      <c r="X15" s="84">
        <v>0</v>
      </c>
      <c r="Y15" s="84">
        <v>0</v>
      </c>
      <c r="Z15" s="84">
        <v>0</v>
      </c>
      <c r="AA15" s="84">
        <v>0</v>
      </c>
      <c r="AB15" s="84">
        <v>0</v>
      </c>
      <c r="AC15" s="84">
        <v>0</v>
      </c>
      <c r="AD15" s="84">
        <v>0</v>
      </c>
      <c r="AE15" s="84">
        <v>0</v>
      </c>
    </row>
    <row r="16" spans="2:31" ht="31" customHeight="1" thickBot="1">
      <c r="B16" s="130">
        <v>5</v>
      </c>
      <c r="C16" s="82" t="s">
        <v>122</v>
      </c>
      <c r="D16" s="83">
        <v>0</v>
      </c>
      <c r="E16" s="83">
        <v>0</v>
      </c>
      <c r="F16" s="83">
        <v>0</v>
      </c>
      <c r="G16" s="83">
        <v>0</v>
      </c>
      <c r="H16" s="83">
        <v>0</v>
      </c>
      <c r="I16" s="83">
        <v>0</v>
      </c>
      <c r="J16" s="83">
        <v>0</v>
      </c>
      <c r="K16" s="83">
        <v>0</v>
      </c>
      <c r="L16" s="83">
        <v>0</v>
      </c>
      <c r="M16" s="83">
        <v>0</v>
      </c>
      <c r="N16" s="83">
        <v>0</v>
      </c>
      <c r="O16" s="83">
        <v>0</v>
      </c>
      <c r="P16" s="83">
        <v>0</v>
      </c>
      <c r="Q16" s="84" t="s">
        <v>5</v>
      </c>
      <c r="R16" s="84" t="s">
        <v>5</v>
      </c>
      <c r="S16" s="84" t="s">
        <v>5</v>
      </c>
      <c r="T16" s="84" t="s">
        <v>5</v>
      </c>
      <c r="U16" s="84">
        <v>0</v>
      </c>
      <c r="V16" s="84">
        <v>0</v>
      </c>
      <c r="W16" s="137" t="s">
        <v>5</v>
      </c>
      <c r="X16" s="137">
        <v>0</v>
      </c>
      <c r="Y16" s="84">
        <v>0</v>
      </c>
      <c r="Z16" s="84">
        <v>0</v>
      </c>
      <c r="AA16" s="84">
        <v>0</v>
      </c>
      <c r="AB16" s="84">
        <v>0</v>
      </c>
      <c r="AC16" s="84">
        <v>0</v>
      </c>
      <c r="AD16" s="84">
        <v>0</v>
      </c>
      <c r="AE16" s="84">
        <v>0</v>
      </c>
    </row>
    <row r="17" spans="2:31" ht="31" customHeight="1" thickBot="1">
      <c r="B17" s="130">
        <v>6</v>
      </c>
      <c r="C17" s="82" t="s">
        <v>102</v>
      </c>
      <c r="D17" s="83">
        <v>0</v>
      </c>
      <c r="E17" s="83">
        <v>0</v>
      </c>
      <c r="F17" s="83">
        <v>0</v>
      </c>
      <c r="G17" s="83">
        <v>0</v>
      </c>
      <c r="H17" s="83">
        <v>0</v>
      </c>
      <c r="I17" s="83">
        <v>0</v>
      </c>
      <c r="J17" s="83">
        <v>1.4577259475218658</v>
      </c>
      <c r="K17" s="83">
        <v>0</v>
      </c>
      <c r="L17" s="83">
        <v>0</v>
      </c>
      <c r="M17" s="83">
        <v>0</v>
      </c>
      <c r="N17" s="83">
        <v>1.3966480446927374</v>
      </c>
      <c r="O17" s="83">
        <v>1.3679890560875512</v>
      </c>
      <c r="P17" s="83">
        <v>0</v>
      </c>
      <c r="Q17" s="84">
        <v>5.8823529411764701</v>
      </c>
      <c r="R17" s="84">
        <v>0</v>
      </c>
      <c r="S17" s="84">
        <v>0</v>
      </c>
      <c r="T17" s="84">
        <v>21.978021978021978</v>
      </c>
      <c r="U17" s="84">
        <v>0</v>
      </c>
      <c r="V17" s="84">
        <v>4.5871559633027523</v>
      </c>
      <c r="W17" s="137">
        <v>0</v>
      </c>
      <c r="X17" s="84">
        <v>0</v>
      </c>
      <c r="Y17" s="84">
        <v>0</v>
      </c>
      <c r="Z17" s="84">
        <v>0</v>
      </c>
      <c r="AA17" s="84">
        <v>0</v>
      </c>
      <c r="AB17" s="84">
        <v>0</v>
      </c>
      <c r="AC17" s="84">
        <v>0</v>
      </c>
      <c r="AD17" s="84">
        <v>0</v>
      </c>
      <c r="AE17" s="84">
        <v>0</v>
      </c>
    </row>
    <row r="18" spans="2:31" ht="31" customHeight="1" thickBot="1">
      <c r="B18" s="130">
        <v>7</v>
      </c>
      <c r="C18" s="82" t="s">
        <v>132</v>
      </c>
      <c r="D18" s="83">
        <v>0</v>
      </c>
      <c r="E18" s="83">
        <v>0</v>
      </c>
      <c r="F18" s="83">
        <v>0</v>
      </c>
      <c r="G18" s="83">
        <v>0</v>
      </c>
      <c r="H18" s="83">
        <v>0</v>
      </c>
      <c r="I18" s="83">
        <v>0</v>
      </c>
      <c r="J18" s="83">
        <v>0</v>
      </c>
      <c r="K18" s="83">
        <v>0</v>
      </c>
      <c r="L18" s="83">
        <v>0</v>
      </c>
      <c r="M18" s="83">
        <v>0</v>
      </c>
      <c r="N18" s="83">
        <v>0</v>
      </c>
      <c r="O18" s="83">
        <v>0</v>
      </c>
      <c r="P18" s="83">
        <v>0</v>
      </c>
      <c r="Q18" s="84">
        <v>0</v>
      </c>
      <c r="R18" s="84">
        <v>0</v>
      </c>
      <c r="S18" s="84">
        <v>0</v>
      </c>
      <c r="T18" s="84">
        <v>0</v>
      </c>
      <c r="U18" s="84">
        <v>0</v>
      </c>
      <c r="V18" s="84">
        <v>0</v>
      </c>
      <c r="W18" s="137">
        <v>0</v>
      </c>
      <c r="X18" s="84">
        <v>0</v>
      </c>
      <c r="Y18" s="84">
        <v>0</v>
      </c>
      <c r="Z18" s="84">
        <v>0</v>
      </c>
      <c r="AA18" s="84">
        <v>0</v>
      </c>
      <c r="AB18" s="84">
        <v>0</v>
      </c>
      <c r="AC18" s="84">
        <v>0</v>
      </c>
      <c r="AD18" s="84">
        <v>0</v>
      </c>
      <c r="AE18" s="84">
        <v>0</v>
      </c>
    </row>
    <row r="19" spans="2:31" ht="31" customHeight="1" thickBot="1">
      <c r="B19" s="130">
        <v>8</v>
      </c>
      <c r="C19" s="82" t="s">
        <v>160</v>
      </c>
      <c r="D19" s="83">
        <v>0</v>
      </c>
      <c r="E19" s="83">
        <v>0</v>
      </c>
      <c r="F19" s="83">
        <v>0</v>
      </c>
      <c r="G19" s="83">
        <v>0</v>
      </c>
      <c r="H19" s="83">
        <v>0</v>
      </c>
      <c r="I19" s="83">
        <v>0</v>
      </c>
      <c r="J19" s="83">
        <v>0</v>
      </c>
      <c r="K19" s="83">
        <v>0</v>
      </c>
      <c r="L19" s="83">
        <v>6.6225165562913908</v>
      </c>
      <c r="M19" s="83">
        <v>0</v>
      </c>
      <c r="N19" s="83">
        <v>0</v>
      </c>
      <c r="O19" s="83">
        <v>0</v>
      </c>
      <c r="P19" s="83">
        <v>0</v>
      </c>
      <c r="Q19" s="84" t="s">
        <v>5</v>
      </c>
      <c r="R19" s="84" t="s">
        <v>5</v>
      </c>
      <c r="S19" s="84" t="s">
        <v>5</v>
      </c>
      <c r="T19" s="84" t="s">
        <v>5</v>
      </c>
      <c r="U19" s="84">
        <v>6.024096385542169</v>
      </c>
      <c r="V19" s="84">
        <v>0</v>
      </c>
      <c r="W19" s="137">
        <v>0</v>
      </c>
      <c r="X19" s="84">
        <v>0</v>
      </c>
      <c r="Y19" s="84">
        <v>0</v>
      </c>
      <c r="Z19" s="84">
        <v>0</v>
      </c>
      <c r="AA19" s="84">
        <v>0</v>
      </c>
      <c r="AB19" s="84">
        <v>0</v>
      </c>
      <c r="AC19" s="84">
        <v>0</v>
      </c>
      <c r="AD19" s="84">
        <v>0</v>
      </c>
      <c r="AE19" s="84">
        <v>0</v>
      </c>
    </row>
    <row r="20" spans="2:31" ht="31" customHeight="1" thickBot="1">
      <c r="B20" s="130">
        <v>9</v>
      </c>
      <c r="C20" s="82" t="s">
        <v>151</v>
      </c>
      <c r="D20" s="83">
        <v>0</v>
      </c>
      <c r="E20" s="83">
        <v>0</v>
      </c>
      <c r="F20" s="83">
        <v>0</v>
      </c>
      <c r="G20" s="83">
        <v>0</v>
      </c>
      <c r="H20" s="83">
        <v>0</v>
      </c>
      <c r="I20" s="83">
        <v>0</v>
      </c>
      <c r="J20" s="83">
        <v>0</v>
      </c>
      <c r="K20" s="83">
        <v>0</v>
      </c>
      <c r="L20" s="83">
        <v>0</v>
      </c>
      <c r="M20" s="83">
        <v>0</v>
      </c>
      <c r="N20" s="83">
        <v>0</v>
      </c>
      <c r="O20" s="83">
        <v>0</v>
      </c>
      <c r="P20" s="83">
        <v>0</v>
      </c>
      <c r="Q20" s="84">
        <v>0</v>
      </c>
      <c r="R20" s="84">
        <v>0</v>
      </c>
      <c r="S20" s="84">
        <v>0</v>
      </c>
      <c r="T20" s="84">
        <v>0</v>
      </c>
      <c r="U20" s="84">
        <v>0</v>
      </c>
      <c r="V20" s="84">
        <v>0</v>
      </c>
      <c r="W20" s="137">
        <v>0</v>
      </c>
      <c r="X20" s="84">
        <v>0</v>
      </c>
      <c r="Y20" s="84">
        <v>0</v>
      </c>
      <c r="Z20" s="84">
        <v>0</v>
      </c>
      <c r="AA20" s="84">
        <v>0</v>
      </c>
      <c r="AB20" s="84">
        <v>0</v>
      </c>
      <c r="AC20" s="84">
        <v>0</v>
      </c>
      <c r="AD20" s="84">
        <v>0</v>
      </c>
      <c r="AE20" s="84">
        <v>0</v>
      </c>
    </row>
    <row r="21" spans="2:31" ht="31" customHeight="1" thickBot="1">
      <c r="B21" s="130">
        <v>10</v>
      </c>
      <c r="C21" s="82" t="s">
        <v>127</v>
      </c>
      <c r="D21" s="84" t="s">
        <v>5</v>
      </c>
      <c r="E21" s="84" t="s">
        <v>5</v>
      </c>
      <c r="F21" s="84" t="s">
        <v>5</v>
      </c>
      <c r="G21" s="84" t="s">
        <v>5</v>
      </c>
      <c r="H21" s="84" t="s">
        <v>5</v>
      </c>
      <c r="I21" s="84" t="s">
        <v>5</v>
      </c>
      <c r="J21" s="84" t="s">
        <v>5</v>
      </c>
      <c r="K21" s="84" t="s">
        <v>5</v>
      </c>
      <c r="L21" s="84" t="s">
        <v>5</v>
      </c>
      <c r="M21" s="84" t="s">
        <v>5</v>
      </c>
      <c r="N21" s="84" t="s">
        <v>5</v>
      </c>
      <c r="O21" s="84" t="s">
        <v>5</v>
      </c>
      <c r="P21" s="84" t="s">
        <v>5</v>
      </c>
      <c r="Q21" s="84" t="s">
        <v>5</v>
      </c>
      <c r="R21" s="84" t="s">
        <v>5</v>
      </c>
      <c r="S21" s="84" t="s">
        <v>5</v>
      </c>
      <c r="T21" s="84" t="s">
        <v>5</v>
      </c>
      <c r="U21" s="84" t="s">
        <v>5</v>
      </c>
      <c r="V21" s="84">
        <v>0</v>
      </c>
      <c r="W21" s="137">
        <v>0</v>
      </c>
      <c r="X21" s="84">
        <v>0</v>
      </c>
      <c r="Y21" s="84">
        <v>0</v>
      </c>
      <c r="Z21" s="84">
        <v>0</v>
      </c>
      <c r="AA21" s="84">
        <v>0</v>
      </c>
      <c r="AB21" s="84">
        <v>0</v>
      </c>
      <c r="AC21" s="84">
        <v>0</v>
      </c>
      <c r="AD21" s="84">
        <v>0</v>
      </c>
      <c r="AE21" s="84">
        <v>0</v>
      </c>
    </row>
    <row r="22" spans="2:31" ht="31" customHeight="1" thickBot="1">
      <c r="B22" s="130">
        <v>11</v>
      </c>
      <c r="C22" s="82" t="s">
        <v>91</v>
      </c>
      <c r="D22" s="83">
        <v>0</v>
      </c>
      <c r="E22" s="83">
        <v>0</v>
      </c>
      <c r="F22" s="83">
        <v>18.18181818181818</v>
      </c>
      <c r="G22" s="83">
        <v>0</v>
      </c>
      <c r="H22" s="83">
        <v>0</v>
      </c>
      <c r="I22" s="83">
        <v>0</v>
      </c>
      <c r="J22" s="83">
        <v>0</v>
      </c>
      <c r="K22" s="83">
        <v>0</v>
      </c>
      <c r="L22" s="83">
        <v>10.204081632653061</v>
      </c>
      <c r="M22" s="83">
        <v>0</v>
      </c>
      <c r="N22" s="83">
        <v>0</v>
      </c>
      <c r="O22" s="83">
        <v>20.408163265306122</v>
      </c>
      <c r="P22" s="83">
        <v>0</v>
      </c>
      <c r="Q22" s="84">
        <v>0</v>
      </c>
      <c r="R22" s="84" t="s">
        <v>5</v>
      </c>
      <c r="S22" s="84" t="s">
        <v>5</v>
      </c>
      <c r="T22" s="84" t="s">
        <v>5</v>
      </c>
      <c r="U22" s="84">
        <v>0</v>
      </c>
      <c r="V22" s="84">
        <v>0</v>
      </c>
      <c r="W22" s="137">
        <v>0</v>
      </c>
      <c r="X22" s="84">
        <v>0</v>
      </c>
      <c r="Y22" s="84">
        <v>0</v>
      </c>
      <c r="Z22" s="84">
        <v>0</v>
      </c>
      <c r="AA22" s="84" t="s">
        <v>5</v>
      </c>
      <c r="AB22" s="84">
        <v>0</v>
      </c>
      <c r="AC22" s="84">
        <v>0</v>
      </c>
      <c r="AD22" s="84">
        <v>0</v>
      </c>
      <c r="AE22" s="84">
        <v>0</v>
      </c>
    </row>
    <row r="23" spans="2:31" ht="31" customHeight="1" thickBot="1">
      <c r="B23" s="130">
        <v>12</v>
      </c>
      <c r="C23" s="82" t="s">
        <v>90</v>
      </c>
      <c r="D23" s="83">
        <v>10.460251046025103</v>
      </c>
      <c r="E23" s="83">
        <v>2.6595744680851063</v>
      </c>
      <c r="F23" s="83">
        <v>0</v>
      </c>
      <c r="G23" s="83">
        <v>0</v>
      </c>
      <c r="H23" s="83">
        <v>0</v>
      </c>
      <c r="I23" s="83">
        <v>0</v>
      </c>
      <c r="J23" s="83">
        <v>0</v>
      </c>
      <c r="K23" s="83">
        <v>0</v>
      </c>
      <c r="L23" s="83">
        <v>0</v>
      </c>
      <c r="M23" s="83">
        <v>0</v>
      </c>
      <c r="N23" s="83">
        <v>0</v>
      </c>
      <c r="O23" s="83">
        <v>0</v>
      </c>
      <c r="P23" s="83">
        <v>0</v>
      </c>
      <c r="Q23" s="84" t="s">
        <v>5</v>
      </c>
      <c r="R23" s="84" t="s">
        <v>5</v>
      </c>
      <c r="S23" s="84">
        <v>0</v>
      </c>
      <c r="T23" s="84">
        <v>0</v>
      </c>
      <c r="U23" s="84">
        <v>0</v>
      </c>
      <c r="V23" s="84">
        <v>0</v>
      </c>
      <c r="W23" s="137">
        <v>0</v>
      </c>
      <c r="X23" s="84">
        <v>0</v>
      </c>
      <c r="Y23" s="84">
        <v>0</v>
      </c>
      <c r="Z23" s="84">
        <v>15.267175572519083</v>
      </c>
      <c r="AA23" s="84">
        <v>3.7735849056603774</v>
      </c>
      <c r="AB23" s="84">
        <v>3.6363636363636362</v>
      </c>
      <c r="AC23" s="84">
        <v>3.90625</v>
      </c>
      <c r="AD23" s="84">
        <v>0</v>
      </c>
      <c r="AE23" s="84">
        <v>0</v>
      </c>
    </row>
    <row r="24" spans="2:31" ht="31" customHeight="1" thickBot="1">
      <c r="B24" s="130">
        <v>13</v>
      </c>
      <c r="C24" s="82" t="s">
        <v>215</v>
      </c>
      <c r="D24" s="83">
        <v>0</v>
      </c>
      <c r="E24" s="83">
        <v>0</v>
      </c>
      <c r="F24" s="83">
        <v>0.45004500450045004</v>
      </c>
      <c r="G24" s="83">
        <v>0</v>
      </c>
      <c r="H24" s="83">
        <v>0</v>
      </c>
      <c r="I24" s="83">
        <v>0</v>
      </c>
      <c r="J24" s="83">
        <v>0</v>
      </c>
      <c r="K24" s="83">
        <v>0</v>
      </c>
      <c r="L24" s="83">
        <v>0.14896469536719797</v>
      </c>
      <c r="M24" s="83">
        <v>0</v>
      </c>
      <c r="N24" s="83">
        <v>0</v>
      </c>
      <c r="O24" s="83">
        <v>0.25031289111389238</v>
      </c>
      <c r="P24" s="83">
        <v>0.26874496103198064</v>
      </c>
      <c r="Q24" s="84">
        <v>0</v>
      </c>
      <c r="R24" s="84">
        <v>6.2111801242236018</v>
      </c>
      <c r="S24" s="84">
        <v>5.6497175141242941</v>
      </c>
      <c r="T24" s="84">
        <v>0</v>
      </c>
      <c r="U24" s="84">
        <v>0</v>
      </c>
      <c r="V24" s="84">
        <v>2.6455026455026456</v>
      </c>
      <c r="W24" s="137">
        <v>0</v>
      </c>
      <c r="X24" s="84">
        <v>3.8610038610038613</v>
      </c>
      <c r="Y24" s="84">
        <v>0</v>
      </c>
      <c r="Z24" s="84">
        <v>0</v>
      </c>
      <c r="AA24" s="84">
        <v>0</v>
      </c>
      <c r="AB24" s="84">
        <v>0</v>
      </c>
      <c r="AC24" s="84">
        <v>4.032258064516129</v>
      </c>
      <c r="AD24" s="84">
        <v>0</v>
      </c>
      <c r="AE24" s="84">
        <v>0</v>
      </c>
    </row>
    <row r="25" spans="2:31" ht="31" customHeight="1" thickBot="1">
      <c r="B25" s="130">
        <v>14</v>
      </c>
      <c r="C25" s="82" t="s">
        <v>130</v>
      </c>
      <c r="D25" s="83">
        <v>0</v>
      </c>
      <c r="E25" s="83">
        <v>0</v>
      </c>
      <c r="F25" s="83">
        <v>0</v>
      </c>
      <c r="G25" s="83">
        <v>0</v>
      </c>
      <c r="H25" s="83">
        <v>0</v>
      </c>
      <c r="I25" s="83">
        <v>0</v>
      </c>
      <c r="J25" s="83">
        <v>0</v>
      </c>
      <c r="K25" s="83">
        <v>0</v>
      </c>
      <c r="L25" s="83">
        <v>0</v>
      </c>
      <c r="M25" s="83">
        <v>0</v>
      </c>
      <c r="N25" s="83">
        <v>0</v>
      </c>
      <c r="O25" s="83">
        <v>0</v>
      </c>
      <c r="P25" s="83">
        <v>0</v>
      </c>
      <c r="Q25" s="84" t="s">
        <v>5</v>
      </c>
      <c r="R25" s="84" t="s">
        <v>5</v>
      </c>
      <c r="S25" s="84" t="s">
        <v>5</v>
      </c>
      <c r="T25" s="84" t="s">
        <v>5</v>
      </c>
      <c r="U25" s="84" t="s">
        <v>5</v>
      </c>
      <c r="V25" s="84" t="s">
        <v>5</v>
      </c>
      <c r="W25" s="137" t="s">
        <v>5</v>
      </c>
      <c r="X25" s="84">
        <v>0</v>
      </c>
      <c r="Y25" s="84">
        <v>58.823529411764703</v>
      </c>
      <c r="Z25" s="84">
        <v>54.794520547945204</v>
      </c>
      <c r="AA25" s="84">
        <v>7.3529411764705879</v>
      </c>
      <c r="AB25" s="84">
        <v>0</v>
      </c>
      <c r="AC25" s="84">
        <v>7.4074074074074074</v>
      </c>
      <c r="AD25" s="84">
        <v>0</v>
      </c>
      <c r="AE25" s="84">
        <v>0</v>
      </c>
    </row>
    <row r="26" spans="2:31" ht="31" customHeight="1" thickBot="1">
      <c r="B26" s="130">
        <v>15</v>
      </c>
      <c r="C26" s="82" t="s">
        <v>81</v>
      </c>
      <c r="D26" s="84" t="s">
        <v>5</v>
      </c>
      <c r="E26" s="84" t="s">
        <v>5</v>
      </c>
      <c r="F26" s="84" t="s">
        <v>5</v>
      </c>
      <c r="G26" s="84" t="s">
        <v>5</v>
      </c>
      <c r="H26" s="84" t="s">
        <v>5</v>
      </c>
      <c r="I26" s="84" t="s">
        <v>5</v>
      </c>
      <c r="J26" s="84" t="s">
        <v>5</v>
      </c>
      <c r="K26" s="84" t="s">
        <v>5</v>
      </c>
      <c r="L26" s="84" t="s">
        <v>5</v>
      </c>
      <c r="M26" s="84" t="s">
        <v>5</v>
      </c>
      <c r="N26" s="84" t="s">
        <v>5</v>
      </c>
      <c r="O26" s="84" t="s">
        <v>5</v>
      </c>
      <c r="P26" s="84" t="s">
        <v>5</v>
      </c>
      <c r="Q26" s="84" t="s">
        <v>5</v>
      </c>
      <c r="R26" s="84" t="s">
        <v>5</v>
      </c>
      <c r="S26" s="84" t="s">
        <v>5</v>
      </c>
      <c r="T26" s="84" t="s">
        <v>5</v>
      </c>
      <c r="U26" s="84" t="s">
        <v>5</v>
      </c>
      <c r="V26" s="84" t="s">
        <v>5</v>
      </c>
      <c r="W26" s="137" t="s">
        <v>5</v>
      </c>
      <c r="X26" s="84" t="s">
        <v>5</v>
      </c>
      <c r="Y26" s="84" t="s">
        <v>5</v>
      </c>
      <c r="Z26" s="84">
        <v>0</v>
      </c>
      <c r="AA26" s="84">
        <v>0</v>
      </c>
      <c r="AB26" s="84">
        <v>0</v>
      </c>
      <c r="AC26" s="84">
        <v>0</v>
      </c>
      <c r="AD26" s="84">
        <v>12.048192771084338</v>
      </c>
      <c r="AE26" s="84">
        <v>0</v>
      </c>
    </row>
    <row r="27" spans="2:31" ht="31" customHeight="1" thickBot="1">
      <c r="B27" s="130">
        <v>16</v>
      </c>
      <c r="C27" s="82" t="s">
        <v>121</v>
      </c>
      <c r="D27" s="83">
        <v>0</v>
      </c>
      <c r="E27" s="83">
        <v>0</v>
      </c>
      <c r="F27" s="83">
        <v>0</v>
      </c>
      <c r="G27" s="83">
        <v>0</v>
      </c>
      <c r="H27" s="83">
        <v>0</v>
      </c>
      <c r="I27" s="83">
        <v>0</v>
      </c>
      <c r="J27" s="83">
        <v>0</v>
      </c>
      <c r="K27" s="83">
        <v>0</v>
      </c>
      <c r="L27" s="83">
        <v>0</v>
      </c>
      <c r="M27" s="83">
        <v>0</v>
      </c>
      <c r="N27" s="83">
        <v>0</v>
      </c>
      <c r="O27" s="83">
        <v>0</v>
      </c>
      <c r="P27" s="83">
        <v>0</v>
      </c>
      <c r="Q27" s="84">
        <v>0</v>
      </c>
      <c r="R27" s="84">
        <v>0</v>
      </c>
      <c r="S27" s="84">
        <v>0</v>
      </c>
      <c r="T27" s="84">
        <v>0</v>
      </c>
      <c r="U27" s="84">
        <v>9.3457943925233646</v>
      </c>
      <c r="V27" s="84">
        <v>18.867924528301884</v>
      </c>
      <c r="W27" s="137">
        <v>10</v>
      </c>
      <c r="X27" s="84">
        <v>0</v>
      </c>
      <c r="Y27" s="84">
        <v>14.084507042253522</v>
      </c>
      <c r="Z27" s="84">
        <v>0</v>
      </c>
      <c r="AA27" s="84">
        <v>0</v>
      </c>
      <c r="AB27" s="84">
        <v>0</v>
      </c>
      <c r="AC27" s="84">
        <v>0</v>
      </c>
      <c r="AD27" s="84">
        <v>15.625</v>
      </c>
      <c r="AE27" s="84">
        <v>0</v>
      </c>
    </row>
    <row r="28" spans="2:31" ht="31" customHeight="1" thickBot="1">
      <c r="B28" s="130">
        <v>17</v>
      </c>
      <c r="C28" s="82" t="s">
        <v>109</v>
      </c>
      <c r="D28" s="83">
        <v>103.44827586206897</v>
      </c>
      <c r="E28" s="83">
        <v>0</v>
      </c>
      <c r="F28" s="83">
        <v>0</v>
      </c>
      <c r="G28" s="83">
        <v>448.27586206896552</v>
      </c>
      <c r="H28" s="83">
        <v>1655.1724137931035</v>
      </c>
      <c r="I28" s="83">
        <v>23.255813953488371</v>
      </c>
      <c r="J28" s="83">
        <v>69.767441860465112</v>
      </c>
      <c r="K28" s="83">
        <v>162.79069767441862</v>
      </c>
      <c r="L28" s="83">
        <v>0</v>
      </c>
      <c r="M28" s="83">
        <v>0</v>
      </c>
      <c r="N28" s="83">
        <v>0</v>
      </c>
      <c r="O28" s="83">
        <v>15.09433962264151</v>
      </c>
      <c r="P28" s="83">
        <v>11.152416356877323</v>
      </c>
      <c r="Q28" s="84" t="s">
        <v>5</v>
      </c>
      <c r="R28" s="84" t="s">
        <v>5</v>
      </c>
      <c r="S28" s="84" t="s">
        <v>5</v>
      </c>
      <c r="T28" s="84" t="s">
        <v>5</v>
      </c>
      <c r="U28" s="84" t="s">
        <v>5</v>
      </c>
      <c r="V28" s="84" t="s">
        <v>5</v>
      </c>
      <c r="W28" s="137" t="s">
        <v>5</v>
      </c>
      <c r="X28" s="84" t="s">
        <v>5</v>
      </c>
      <c r="Y28" s="84" t="s">
        <v>5</v>
      </c>
      <c r="Z28" s="84" t="s">
        <v>5</v>
      </c>
      <c r="AA28" s="84" t="s">
        <v>5</v>
      </c>
      <c r="AB28" s="84">
        <v>41.095890410958901</v>
      </c>
      <c r="AC28" s="84">
        <v>15.873015873015872</v>
      </c>
      <c r="AD28" s="84">
        <v>16.949152542372882</v>
      </c>
      <c r="AE28" s="84">
        <v>0</v>
      </c>
    </row>
    <row r="29" spans="2:31" ht="31" customHeight="1" thickBot="1">
      <c r="B29" s="130">
        <v>18</v>
      </c>
      <c r="C29" s="82" t="s">
        <v>116</v>
      </c>
      <c r="D29" s="83">
        <v>0</v>
      </c>
      <c r="E29" s="83">
        <v>0</v>
      </c>
      <c r="F29" s="83">
        <v>0</v>
      </c>
      <c r="G29" s="83">
        <v>0</v>
      </c>
      <c r="H29" s="83">
        <v>1.6778523489932886</v>
      </c>
      <c r="I29" s="83">
        <v>0</v>
      </c>
      <c r="J29" s="83">
        <v>0</v>
      </c>
      <c r="K29" s="83">
        <v>0</v>
      </c>
      <c r="L29" s="83">
        <v>0</v>
      </c>
      <c r="M29" s="83">
        <v>1.9379844961240309</v>
      </c>
      <c r="N29" s="83">
        <v>1.9379844961240309</v>
      </c>
      <c r="O29" s="83">
        <v>2.8818443804034581</v>
      </c>
      <c r="P29" s="83">
        <v>4.3572984749455346</v>
      </c>
      <c r="Q29" s="84">
        <v>0</v>
      </c>
      <c r="R29" s="84">
        <v>0</v>
      </c>
      <c r="S29" s="84">
        <v>0</v>
      </c>
      <c r="T29" s="84">
        <v>0</v>
      </c>
      <c r="U29" s="84">
        <v>0</v>
      </c>
      <c r="V29" s="84">
        <v>0</v>
      </c>
      <c r="W29" s="137">
        <v>0</v>
      </c>
      <c r="X29" s="84">
        <v>8.064516129032258</v>
      </c>
      <c r="Y29" s="84">
        <v>0</v>
      </c>
      <c r="Z29" s="84">
        <v>0</v>
      </c>
      <c r="AA29" s="84">
        <v>0</v>
      </c>
      <c r="AB29" s="84">
        <v>0</v>
      </c>
      <c r="AC29" s="84">
        <v>0</v>
      </c>
      <c r="AD29" s="84">
        <v>24.691358024691358</v>
      </c>
      <c r="AE29" s="84">
        <v>0</v>
      </c>
    </row>
    <row r="30" spans="2:31" ht="31" customHeight="1" thickBot="1">
      <c r="B30" s="130">
        <v>19</v>
      </c>
      <c r="C30" s="82" t="s">
        <v>80</v>
      </c>
      <c r="D30" s="83">
        <v>3.7182323523396982E-2</v>
      </c>
      <c r="E30" s="83">
        <v>1.5712400226258562E-2</v>
      </c>
      <c r="F30" s="83">
        <v>7.8562001131292809E-3</v>
      </c>
      <c r="G30" s="83">
        <v>2.3568600339387843E-2</v>
      </c>
      <c r="H30" s="83">
        <v>2.3568600339387843E-2</v>
      </c>
      <c r="I30" s="83">
        <v>3.3403759593142207E-2</v>
      </c>
      <c r="J30" s="83">
        <v>2.9228289643999435E-2</v>
      </c>
      <c r="K30" s="83">
        <v>5.0105639389713311E-2</v>
      </c>
      <c r="L30" s="83">
        <v>0.1544923881182827</v>
      </c>
      <c r="M30" s="83">
        <v>0.16873650107991359</v>
      </c>
      <c r="N30" s="83">
        <v>7.1244300455963513E-2</v>
      </c>
      <c r="O30" s="83">
        <v>7.8330004308150236E-2</v>
      </c>
      <c r="P30" s="83">
        <v>1.292757969852884E-2</v>
      </c>
      <c r="Q30" s="84">
        <v>0.33900699201921042</v>
      </c>
      <c r="R30" s="84">
        <v>0.14219970008790525</v>
      </c>
      <c r="S30" s="84">
        <v>5.692686036979689E-2</v>
      </c>
      <c r="T30" s="84">
        <v>0.26119640695674329</v>
      </c>
      <c r="U30" s="84">
        <v>4.0714954602825613E-2</v>
      </c>
      <c r="V30" s="84">
        <v>0.11826492218606138</v>
      </c>
      <c r="W30" s="137">
        <v>0.10144940321285849</v>
      </c>
      <c r="X30" s="84">
        <v>5.2281865797203397E-2</v>
      </c>
      <c r="Y30" s="84">
        <v>5.7011188445732476E-2</v>
      </c>
      <c r="Z30" s="84">
        <v>0.31302974264139316</v>
      </c>
      <c r="AA30" s="84">
        <v>1.9384916596396344E-2</v>
      </c>
      <c r="AB30" s="84">
        <v>6.5924544649752309E-2</v>
      </c>
      <c r="AC30" s="84">
        <v>0.12426934229299949</v>
      </c>
      <c r="AD30" s="84">
        <v>8.5538192803086568E-2</v>
      </c>
      <c r="AE30" s="84">
        <v>7.2401119236125605E-2</v>
      </c>
    </row>
    <row r="31" spans="2:31" ht="31" customHeight="1" thickBot="1">
      <c r="B31" s="130">
        <v>20</v>
      </c>
      <c r="C31" s="82" t="s">
        <v>89</v>
      </c>
      <c r="D31" s="83">
        <v>1.2427145857410929E-2</v>
      </c>
      <c r="E31" s="83">
        <v>7.5145594589517195E-2</v>
      </c>
      <c r="F31" s="83">
        <v>0</v>
      </c>
      <c r="G31" s="83">
        <v>1.252426576491953E-2</v>
      </c>
      <c r="H31" s="83">
        <v>6.2621328824597658E-2</v>
      </c>
      <c r="I31" s="83">
        <v>9.8743759942948053E-2</v>
      </c>
      <c r="J31" s="83">
        <v>7.6800702177848484E-2</v>
      </c>
      <c r="K31" s="83">
        <v>5.4857644412748915E-2</v>
      </c>
      <c r="L31" s="83">
        <v>0.12068681770804761</v>
      </c>
      <c r="M31" s="83">
        <v>0.12054001928640309</v>
      </c>
      <c r="N31" s="83">
        <v>0.15341457000087666</v>
      </c>
      <c r="O31" s="83">
        <v>0.28958066492175755</v>
      </c>
      <c r="P31" s="83">
        <v>0.39885661104832815</v>
      </c>
      <c r="Q31" s="84">
        <v>8.3565459610027855</v>
      </c>
      <c r="R31" s="84">
        <v>3.4825004353125544</v>
      </c>
      <c r="S31" s="84">
        <v>2.9970029970029972</v>
      </c>
      <c r="T31" s="84">
        <v>6.2229437229437226</v>
      </c>
      <c r="U31" s="84">
        <v>1.6957775139901645</v>
      </c>
      <c r="V31" s="84">
        <v>0.915925657367477</v>
      </c>
      <c r="W31" s="137">
        <v>0.73289775296667659</v>
      </c>
      <c r="X31" s="84">
        <v>0.34311333414663897</v>
      </c>
      <c r="Y31" s="84">
        <v>3.0757164497005024E-2</v>
      </c>
      <c r="Z31" s="84">
        <v>7.1991217071517274E-2</v>
      </c>
      <c r="AA31" s="84">
        <v>9.4927482184145762E-2</v>
      </c>
      <c r="AB31" s="84">
        <v>3.3579132583847093E-2</v>
      </c>
      <c r="AC31" s="84">
        <v>7.3905857375132694E-2</v>
      </c>
      <c r="AD31" s="84">
        <v>6.8441116685259831E-2</v>
      </c>
      <c r="AE31" s="84">
        <v>9.2035630937119944E-2</v>
      </c>
    </row>
    <row r="32" spans="2:31" ht="31" customHeight="1" thickBot="1">
      <c r="B32" s="130">
        <v>21</v>
      </c>
      <c r="C32" s="147" t="s">
        <v>87</v>
      </c>
      <c r="D32" s="84" t="s">
        <v>5</v>
      </c>
      <c r="E32" s="84" t="s">
        <v>5</v>
      </c>
      <c r="F32" s="84" t="s">
        <v>5</v>
      </c>
      <c r="G32" s="84" t="s">
        <v>5</v>
      </c>
      <c r="H32" s="84" t="s">
        <v>5</v>
      </c>
      <c r="I32" s="84" t="s">
        <v>5</v>
      </c>
      <c r="J32" s="84" t="s">
        <v>5</v>
      </c>
      <c r="K32" s="84" t="s">
        <v>5</v>
      </c>
      <c r="L32" s="84" t="s">
        <v>5</v>
      </c>
      <c r="M32" s="84" t="s">
        <v>5</v>
      </c>
      <c r="N32" s="84" t="s">
        <v>5</v>
      </c>
      <c r="O32" s="84" t="s">
        <v>5</v>
      </c>
      <c r="P32" s="84" t="s">
        <v>5</v>
      </c>
      <c r="Q32" s="84" t="s">
        <v>5</v>
      </c>
      <c r="R32" s="84" t="s">
        <v>5</v>
      </c>
      <c r="S32" s="84" t="s">
        <v>5</v>
      </c>
      <c r="T32" s="84" t="s">
        <v>5</v>
      </c>
      <c r="U32" s="84" t="s">
        <v>5</v>
      </c>
      <c r="V32" s="84" t="s">
        <v>5</v>
      </c>
      <c r="W32" s="137" t="s">
        <v>5</v>
      </c>
      <c r="X32" s="84" t="s">
        <v>5</v>
      </c>
      <c r="Y32" s="84">
        <v>0</v>
      </c>
      <c r="Z32" s="84">
        <v>0</v>
      </c>
      <c r="AA32" s="84">
        <v>0</v>
      </c>
      <c r="AB32" s="84">
        <v>6.338742393509128E-2</v>
      </c>
      <c r="AC32" s="84">
        <v>9.3176382892816101E-2</v>
      </c>
      <c r="AD32" s="84">
        <v>0.16179702563134546</v>
      </c>
      <c r="AE32" s="84">
        <v>0.10963843679953221</v>
      </c>
    </row>
    <row r="33" spans="2:31" ht="31" customHeight="1" thickBot="1">
      <c r="B33" s="130">
        <v>22</v>
      </c>
      <c r="C33" s="82" t="s">
        <v>84</v>
      </c>
      <c r="D33" s="83">
        <v>2.4723799836116528E-2</v>
      </c>
      <c r="E33" s="83">
        <v>1.8621757195563367E-2</v>
      </c>
      <c r="F33" s="83">
        <v>2.7932635793345047E-2</v>
      </c>
      <c r="G33" s="83">
        <v>2.7932635793345047E-2</v>
      </c>
      <c r="H33" s="83">
        <v>1.7457897370840657E-2</v>
      </c>
      <c r="I33" s="83">
        <v>1.5174424591238937E-2</v>
      </c>
      <c r="J33" s="83">
        <v>1.1922762178830593E-2</v>
      </c>
      <c r="K33" s="83">
        <v>2.2761636886858408E-2</v>
      </c>
      <c r="L33" s="83">
        <v>3.9019948948900124E-2</v>
      </c>
      <c r="M33" s="83">
        <v>4.090212874052658E-2</v>
      </c>
      <c r="N33" s="83">
        <v>2.583292341506942E-2</v>
      </c>
      <c r="O33" s="83">
        <v>5.4647794961473303E-2</v>
      </c>
      <c r="P33" s="83">
        <v>4.1604926023241152E-2</v>
      </c>
      <c r="Q33" s="84">
        <v>0.65949323151683437</v>
      </c>
      <c r="R33" s="84">
        <v>0.43713769837498812</v>
      </c>
      <c r="S33" s="84">
        <v>0.39218924162985591</v>
      </c>
      <c r="T33" s="84">
        <v>0.55572634615839378</v>
      </c>
      <c r="U33" s="84">
        <v>8.1604341350959869E-2</v>
      </c>
      <c r="V33" s="84">
        <v>0.36412756210724145</v>
      </c>
      <c r="W33" s="137">
        <v>0.18209479502587508</v>
      </c>
      <c r="X33" s="84">
        <v>0.15856559126669514</v>
      </c>
      <c r="Y33" s="84">
        <v>0.17583368838212718</v>
      </c>
      <c r="Z33" s="84">
        <v>0.33355311639452351</v>
      </c>
      <c r="AA33" s="84">
        <v>0.41583917061594383</v>
      </c>
      <c r="AB33" s="84">
        <v>0.22070183182520417</v>
      </c>
      <c r="AC33" s="84">
        <v>0.27584938623511562</v>
      </c>
      <c r="AD33" s="84">
        <v>0.21877050973528769</v>
      </c>
      <c r="AE33" s="84">
        <v>0.21148069018621146</v>
      </c>
    </row>
    <row r="34" spans="2:31" ht="31" customHeight="1" thickBot="1">
      <c r="B34" s="130">
        <v>23</v>
      </c>
      <c r="C34" s="82" t="s">
        <v>96</v>
      </c>
      <c r="D34" s="83">
        <v>2.6019209610752624E-2</v>
      </c>
      <c r="E34" s="83">
        <v>1.4787321350673933E-2</v>
      </c>
      <c r="F34" s="83">
        <v>7.3936606753369667E-3</v>
      </c>
      <c r="G34" s="83">
        <v>3.696830337668483E-2</v>
      </c>
      <c r="H34" s="83">
        <v>2.21809820260109E-2</v>
      </c>
      <c r="I34" s="83">
        <v>2.0195288439207131E-2</v>
      </c>
      <c r="J34" s="83">
        <v>2.0195288439207131E-2</v>
      </c>
      <c r="K34" s="83">
        <v>2.3561169845741654E-2</v>
      </c>
      <c r="L34" s="83">
        <v>5.048822109801783E-2</v>
      </c>
      <c r="M34" s="83">
        <v>7.0271482159409177E-2</v>
      </c>
      <c r="N34" s="83">
        <v>3.0116349496889652E-2</v>
      </c>
      <c r="O34" s="83">
        <v>7.0097903405089104E-2</v>
      </c>
      <c r="P34" s="83">
        <v>4.9685326266975818E-2</v>
      </c>
      <c r="Q34" s="84">
        <v>0.34038690645033187</v>
      </c>
      <c r="R34" s="84">
        <v>3.7861578070573984E-2</v>
      </c>
      <c r="S34" s="84">
        <v>0.23474440805285104</v>
      </c>
      <c r="T34" s="84">
        <v>0.20775263586156748</v>
      </c>
      <c r="U34" s="84">
        <v>0.31025068255150162</v>
      </c>
      <c r="V34" s="84">
        <v>0.45342905724541849</v>
      </c>
      <c r="W34" s="137">
        <v>1.5885343123411466</v>
      </c>
      <c r="X34" s="84">
        <v>0.31580609505763463</v>
      </c>
      <c r="Y34" s="84">
        <v>0.30754830514140535</v>
      </c>
      <c r="Z34" s="84">
        <v>0.22557189108858341</v>
      </c>
      <c r="AA34" s="84">
        <v>0.33362247280976842</v>
      </c>
      <c r="AB34" s="84">
        <v>0.15926848919784892</v>
      </c>
      <c r="AC34" s="84">
        <v>0.37053619675472044</v>
      </c>
      <c r="AD34" s="84">
        <v>0.3828837749699634</v>
      </c>
      <c r="AE34" s="84">
        <v>0.274914089347079</v>
      </c>
    </row>
    <row r="35" spans="2:31" ht="31" customHeight="1" thickBot="1">
      <c r="B35" s="130">
        <v>24</v>
      </c>
      <c r="C35" s="82" t="s">
        <v>83</v>
      </c>
      <c r="D35" s="83">
        <v>1.4435715479645641E-2</v>
      </c>
      <c r="E35" s="83">
        <v>1.9366549945959877E-2</v>
      </c>
      <c r="F35" s="83">
        <v>1.9366549945959877E-2</v>
      </c>
      <c r="G35" s="83">
        <v>2.6815223002098289E-2</v>
      </c>
      <c r="H35" s="83">
        <v>2.0111417251573716E-2</v>
      </c>
      <c r="I35" s="83">
        <v>2.4720080403827234E-2</v>
      </c>
      <c r="J35" s="83">
        <v>5.1559024842268229E-2</v>
      </c>
      <c r="K35" s="83">
        <v>5.2971600865344068E-2</v>
      </c>
      <c r="L35" s="83">
        <v>4.4818756844603624E-2</v>
      </c>
      <c r="M35" s="83">
        <v>4.1368201556220029E-2</v>
      </c>
      <c r="N35" s="83">
        <v>2.9087016719217207E-2</v>
      </c>
      <c r="O35" s="83">
        <v>0.29029911751642989</v>
      </c>
      <c r="P35" s="83">
        <v>0.12268126309210493</v>
      </c>
      <c r="Q35" s="84">
        <v>1.1559542706702874</v>
      </c>
      <c r="R35" s="84">
        <v>2.0968293732687364</v>
      </c>
      <c r="S35" s="84">
        <v>1.5276102381491685</v>
      </c>
      <c r="T35" s="84">
        <v>1.1918951132300357</v>
      </c>
      <c r="U35" s="84">
        <v>0.50316607576907002</v>
      </c>
      <c r="V35" s="84">
        <v>0.89104589795604983</v>
      </c>
      <c r="W35" s="137">
        <v>0.50133448748467146</v>
      </c>
      <c r="X35" s="84">
        <v>0.30945526495934883</v>
      </c>
      <c r="Y35" s="84">
        <v>0.50232558139534877</v>
      </c>
      <c r="Z35" s="84">
        <v>0.31946897157613569</v>
      </c>
      <c r="AA35" s="84">
        <v>0.29837010079446297</v>
      </c>
      <c r="AB35" s="84">
        <v>0.22620712346796085</v>
      </c>
      <c r="AC35" s="84">
        <v>0.44287724451869331</v>
      </c>
      <c r="AD35" s="84">
        <v>0.35590013989613195</v>
      </c>
      <c r="AE35" s="84">
        <v>0.2757830074407337</v>
      </c>
    </row>
    <row r="36" spans="2:31" ht="31" customHeight="1" thickBot="1">
      <c r="B36" s="130">
        <v>25</v>
      </c>
      <c r="C36" s="82" t="s">
        <v>92</v>
      </c>
      <c r="D36" s="218">
        <v>4.8191609840726735E-2</v>
      </c>
      <c r="E36" s="218">
        <v>8.2402867619793166E-2</v>
      </c>
      <c r="F36" s="218">
        <v>2.0600716904948291E-2</v>
      </c>
      <c r="G36" s="218">
        <v>8.2402867619793166E-2</v>
      </c>
      <c r="H36" s="218">
        <v>0.14420501833463803</v>
      </c>
      <c r="I36" s="218">
        <v>6.4375955580590657E-2</v>
      </c>
      <c r="J36" s="218">
        <v>6.4375955580590657E-2</v>
      </c>
      <c r="K36" s="218">
        <v>0.19312786674177193</v>
      </c>
      <c r="L36" s="218">
        <v>0.17703387784662428</v>
      </c>
      <c r="M36" s="218">
        <v>8.422589384729845E-2</v>
      </c>
      <c r="N36" s="218">
        <v>0.2947906284655446</v>
      </c>
      <c r="O36" s="218">
        <v>0.34396218963782055</v>
      </c>
      <c r="P36" s="218">
        <v>0.43864779506375012</v>
      </c>
      <c r="Q36" s="137">
        <v>1.1149089735502518</v>
      </c>
      <c r="R36" s="137">
        <v>0.56217158853628868</v>
      </c>
      <c r="S36" s="137">
        <v>0.20384787124580173</v>
      </c>
      <c r="T36" s="137">
        <v>0.20268729572920977</v>
      </c>
      <c r="U36" s="137">
        <v>0.4190201632502556</v>
      </c>
      <c r="V36" s="137">
        <v>0.37976285919237096</v>
      </c>
      <c r="W36" s="137">
        <v>0.45495215419845014</v>
      </c>
      <c r="X36" s="84">
        <v>0.41504601081491316</v>
      </c>
      <c r="Y36" s="84">
        <v>0.14298889691215477</v>
      </c>
      <c r="Z36" s="84">
        <v>0.24620369782070017</v>
      </c>
      <c r="AA36" s="84">
        <v>0.26800008463160568</v>
      </c>
      <c r="AB36" s="84">
        <v>0.23583793217301072</v>
      </c>
      <c r="AC36" s="84">
        <v>0.61121263339092047</v>
      </c>
      <c r="AD36" s="84">
        <v>0.32105256781478292</v>
      </c>
      <c r="AE36" s="84">
        <v>0.31002129202835815</v>
      </c>
    </row>
    <row r="37" spans="2:31" ht="31" customHeight="1" thickBot="1">
      <c r="B37" s="130">
        <v>26</v>
      </c>
      <c r="C37" s="82" t="s">
        <v>549</v>
      </c>
      <c r="D37" s="84" t="s">
        <v>5</v>
      </c>
      <c r="E37" s="84" t="s">
        <v>5</v>
      </c>
      <c r="F37" s="84" t="s">
        <v>5</v>
      </c>
      <c r="G37" s="84" t="s">
        <v>5</v>
      </c>
      <c r="H37" s="84" t="s">
        <v>5</v>
      </c>
      <c r="I37" s="84" t="s">
        <v>5</v>
      </c>
      <c r="J37" s="84" t="s">
        <v>5</v>
      </c>
      <c r="K37" s="84" t="s">
        <v>5</v>
      </c>
      <c r="L37" s="84" t="s">
        <v>5</v>
      </c>
      <c r="M37" s="84" t="s">
        <v>5</v>
      </c>
      <c r="N37" s="84" t="s">
        <v>5</v>
      </c>
      <c r="O37" s="84" t="s">
        <v>5</v>
      </c>
      <c r="P37" s="84" t="s">
        <v>5</v>
      </c>
      <c r="Q37" s="84" t="s">
        <v>5</v>
      </c>
      <c r="R37" s="84" t="s">
        <v>5</v>
      </c>
      <c r="S37" s="84" t="s">
        <v>5</v>
      </c>
      <c r="T37" s="84" t="s">
        <v>5</v>
      </c>
      <c r="U37" s="84" t="s">
        <v>5</v>
      </c>
      <c r="V37" s="84" t="s">
        <v>5</v>
      </c>
      <c r="W37" s="137" t="s">
        <v>5</v>
      </c>
      <c r="X37" s="84" t="s">
        <v>5</v>
      </c>
      <c r="Y37" s="84">
        <v>0</v>
      </c>
      <c r="Z37" s="84">
        <v>0</v>
      </c>
      <c r="AA37" s="84">
        <v>0</v>
      </c>
      <c r="AB37" s="84">
        <v>0.24577572964669739</v>
      </c>
      <c r="AC37" s="84">
        <v>0.26096487412794239</v>
      </c>
      <c r="AD37" s="84">
        <v>0.25952358884048571</v>
      </c>
      <c r="AE37" s="84">
        <v>0.42505199802775873</v>
      </c>
    </row>
    <row r="38" spans="2:31" ht="31" customHeight="1" thickBot="1">
      <c r="B38" s="130">
        <v>27</v>
      </c>
      <c r="C38" s="82" t="s">
        <v>120</v>
      </c>
      <c r="D38" s="83">
        <v>0.29377203290246767</v>
      </c>
      <c r="E38" s="83">
        <v>1.1484352569623888</v>
      </c>
      <c r="F38" s="83">
        <v>0</v>
      </c>
      <c r="G38" s="83">
        <v>0.2871088142405972</v>
      </c>
      <c r="H38" s="83">
        <v>0</v>
      </c>
      <c r="I38" s="83">
        <v>0.82327113062568602</v>
      </c>
      <c r="J38" s="83">
        <v>0</v>
      </c>
      <c r="K38" s="83">
        <v>0</v>
      </c>
      <c r="L38" s="83">
        <v>0</v>
      </c>
      <c r="M38" s="83">
        <v>1.0723860589812333</v>
      </c>
      <c r="N38" s="83">
        <v>0</v>
      </c>
      <c r="O38" s="83">
        <v>0</v>
      </c>
      <c r="P38" s="83">
        <v>0.51546391752577325</v>
      </c>
      <c r="Q38" s="84">
        <v>3.5211267605633805</v>
      </c>
      <c r="R38" s="84">
        <v>0</v>
      </c>
      <c r="S38" s="84">
        <v>11.406844106463879</v>
      </c>
      <c r="T38" s="84">
        <v>6.430868167202572</v>
      </c>
      <c r="U38" s="84">
        <v>1.4598540145985401</v>
      </c>
      <c r="V38" s="84">
        <v>0</v>
      </c>
      <c r="W38" s="137">
        <v>0</v>
      </c>
      <c r="X38" s="84">
        <v>0</v>
      </c>
      <c r="Y38" s="84">
        <v>2.7472527472527473</v>
      </c>
      <c r="Z38" s="84">
        <v>0</v>
      </c>
      <c r="AA38" s="84">
        <v>0</v>
      </c>
      <c r="AB38" s="84">
        <v>0.67934782608695654</v>
      </c>
      <c r="AC38" s="84">
        <v>0</v>
      </c>
      <c r="AD38" s="84">
        <v>0.50864699898270593</v>
      </c>
      <c r="AE38" s="84">
        <v>0.45454545454545453</v>
      </c>
    </row>
    <row r="39" spans="2:31" ht="31" customHeight="1" thickBot="1">
      <c r="B39" s="130">
        <v>28</v>
      </c>
      <c r="C39" s="82" t="s">
        <v>85</v>
      </c>
      <c r="D39" s="83">
        <v>1.5693462731164707E-2</v>
      </c>
      <c r="E39" s="83">
        <v>8.8320237404798142E-3</v>
      </c>
      <c r="F39" s="83">
        <v>0</v>
      </c>
      <c r="G39" s="83">
        <v>1.1776031653973087E-2</v>
      </c>
      <c r="H39" s="83">
        <v>1.7664047480959628E-2</v>
      </c>
      <c r="I39" s="83">
        <v>2.0201203991757909E-2</v>
      </c>
      <c r="J39" s="83">
        <v>1.7676053492788169E-2</v>
      </c>
      <c r="K39" s="83">
        <v>1.7676053492788169E-2</v>
      </c>
      <c r="L39" s="83">
        <v>6.3128762474243455E-2</v>
      </c>
      <c r="M39" s="83">
        <v>2.4629389265034395E-2</v>
      </c>
      <c r="N39" s="83">
        <v>7.8814045648110065E-2</v>
      </c>
      <c r="O39" s="83">
        <v>7.5064531282538052E-2</v>
      </c>
      <c r="P39" s="83">
        <v>1.6687884119332676E-2</v>
      </c>
      <c r="Q39" s="84">
        <v>0.86271352159659509</v>
      </c>
      <c r="R39" s="84">
        <v>0.44154287696723121</v>
      </c>
      <c r="S39" s="84">
        <v>0.33363663936912347</v>
      </c>
      <c r="T39" s="84">
        <v>0.5978429825190712</v>
      </c>
      <c r="U39" s="84">
        <v>6.6646425900282136E-2</v>
      </c>
      <c r="V39" s="84">
        <v>0.58111854818382958</v>
      </c>
      <c r="W39" s="137">
        <v>0.1488316713796696</v>
      </c>
      <c r="X39" s="84">
        <v>0.11624334714415006</v>
      </c>
      <c r="Y39" s="84">
        <v>0.13880476478901674</v>
      </c>
      <c r="Z39" s="84">
        <v>0.19426780464429563</v>
      </c>
      <c r="AA39" s="84">
        <v>0.52484254723582924</v>
      </c>
      <c r="AB39" s="84">
        <v>0.23238250159762969</v>
      </c>
      <c r="AC39" s="84">
        <v>0.45334768934349584</v>
      </c>
      <c r="AD39" s="84">
        <v>0.22752481442507322</v>
      </c>
      <c r="AE39" s="84">
        <v>0.46605109085083457</v>
      </c>
    </row>
    <row r="40" spans="2:31" ht="31" customHeight="1" thickBot="1">
      <c r="B40" s="130">
        <v>29</v>
      </c>
      <c r="C40" s="82" t="s">
        <v>97</v>
      </c>
      <c r="D40" s="83">
        <v>7.0710106241934634E-2</v>
      </c>
      <c r="E40" s="83">
        <v>0.10236811574421621</v>
      </c>
      <c r="F40" s="83">
        <v>0.17061352624036033</v>
      </c>
      <c r="G40" s="83">
        <v>0.15355217361632431</v>
      </c>
      <c r="H40" s="83">
        <v>0.13649082099228826</v>
      </c>
      <c r="I40" s="83">
        <v>1.4426891726177594E-2</v>
      </c>
      <c r="J40" s="83">
        <v>7.2134458630887965E-2</v>
      </c>
      <c r="K40" s="83">
        <v>0.50494121041621587</v>
      </c>
      <c r="L40" s="83">
        <v>8.6561350357065567E-2</v>
      </c>
      <c r="M40" s="83">
        <v>0.13715351593038089</v>
      </c>
      <c r="N40" s="83">
        <v>8.2292109558228535E-2</v>
      </c>
      <c r="O40" s="83">
        <v>0.91468380759062262</v>
      </c>
      <c r="P40" s="83">
        <v>0.40923634018700861</v>
      </c>
      <c r="Q40" s="84">
        <v>0.84784451835909469</v>
      </c>
      <c r="R40" s="84">
        <v>0.80991838514734282</v>
      </c>
      <c r="S40" s="84">
        <v>0.5577555914998048</v>
      </c>
      <c r="T40" s="84">
        <v>1.0042283298097252</v>
      </c>
      <c r="U40" s="84">
        <v>0.42614567626040784</v>
      </c>
      <c r="V40" s="84">
        <v>0.6768516727905628</v>
      </c>
      <c r="W40" s="137">
        <v>0.22379232072636593</v>
      </c>
      <c r="X40" s="84">
        <v>0.16994663675605862</v>
      </c>
      <c r="Y40" s="84">
        <v>0.26785235977928967</v>
      </c>
      <c r="Z40" s="84">
        <v>0.12377195018179005</v>
      </c>
      <c r="AA40" s="84">
        <v>0.4849072614862408</v>
      </c>
      <c r="AB40" s="84">
        <v>0.99285146942017466</v>
      </c>
      <c r="AC40" s="84">
        <v>0.41203131437989288</v>
      </c>
      <c r="AD40" s="84">
        <v>0.11420087934677098</v>
      </c>
      <c r="AE40" s="84">
        <v>0.52705551651440619</v>
      </c>
    </row>
    <row r="41" spans="2:31" ht="31" customHeight="1" thickBot="1">
      <c r="B41" s="130">
        <v>30</v>
      </c>
      <c r="C41" s="82" t="s">
        <v>88</v>
      </c>
      <c r="D41" s="83">
        <v>1.0079271604638704E-2</v>
      </c>
      <c r="E41" s="83">
        <v>1.5245728473575885E-2</v>
      </c>
      <c r="F41" s="83">
        <v>1.8149676754257008E-2</v>
      </c>
      <c r="G41" s="83">
        <v>1.5245728473575885E-2</v>
      </c>
      <c r="H41" s="83">
        <v>1.1252799587639343E-2</v>
      </c>
      <c r="I41" s="83">
        <v>1.7936497247534364E-2</v>
      </c>
      <c r="J41" s="83">
        <v>1.3845717173535296E-2</v>
      </c>
      <c r="K41" s="83">
        <v>1.1642989441381953E-2</v>
      </c>
      <c r="L41" s="83">
        <v>3.650234527568396E-2</v>
      </c>
      <c r="M41" s="83">
        <v>2.1131885964885022E-2</v>
      </c>
      <c r="N41" s="83">
        <v>0.10690248194000658</v>
      </c>
      <c r="O41" s="83">
        <v>0.36151527706693309</v>
      </c>
      <c r="P41" s="83">
        <v>8.4686430910241556E-2</v>
      </c>
      <c r="Q41" s="84">
        <v>0.41877395870244499</v>
      </c>
      <c r="R41" s="84">
        <v>2.3812855505065755</v>
      </c>
      <c r="S41" s="84">
        <v>0.51966048848085922</v>
      </c>
      <c r="T41" s="84">
        <v>0.30311464596590626</v>
      </c>
      <c r="U41" s="84">
        <v>0.9234445433471532</v>
      </c>
      <c r="V41" s="84">
        <v>0.57165672897430353</v>
      </c>
      <c r="W41" s="137">
        <v>0.29410869851830068</v>
      </c>
      <c r="X41" s="84">
        <v>0.16462914446775115</v>
      </c>
      <c r="Y41" s="84">
        <v>0.14086965575743468</v>
      </c>
      <c r="Z41" s="84">
        <v>0.30403050907180268</v>
      </c>
      <c r="AA41" s="84">
        <v>0.30563452026882693</v>
      </c>
      <c r="AB41" s="84">
        <v>0.8986467437270933</v>
      </c>
      <c r="AC41" s="84">
        <v>0.64140029072816918</v>
      </c>
      <c r="AD41" s="84">
        <v>0.57876353915795586</v>
      </c>
      <c r="AE41" s="84">
        <v>0.68086476350825897</v>
      </c>
    </row>
    <row r="42" spans="2:31" ht="31" customHeight="1" thickBot="1">
      <c r="B42" s="130">
        <v>31</v>
      </c>
      <c r="C42" s="82" t="s">
        <v>236</v>
      </c>
      <c r="D42" s="83">
        <v>0.14161096635323442</v>
      </c>
      <c r="E42" s="83">
        <v>8.1232568844602088E-2</v>
      </c>
      <c r="F42" s="83">
        <v>2.7077522948200698E-2</v>
      </c>
      <c r="G42" s="83">
        <v>2.7077522948200698E-2</v>
      </c>
      <c r="H42" s="83">
        <v>8.1232568844602088E-2</v>
      </c>
      <c r="I42" s="83">
        <v>5.5865921787709501E-2</v>
      </c>
      <c r="J42" s="83">
        <v>0.13035381750465549</v>
      </c>
      <c r="K42" s="83">
        <v>5.5865921787709501E-2</v>
      </c>
      <c r="L42" s="83">
        <v>0.98696461824953441</v>
      </c>
      <c r="M42" s="83">
        <v>0.28556550368715461</v>
      </c>
      <c r="N42" s="83">
        <v>0.23517159127177439</v>
      </c>
      <c r="O42" s="83">
        <v>0.91101400491021101</v>
      </c>
      <c r="P42" s="83">
        <v>0.22203143965185471</v>
      </c>
      <c r="Q42" s="84">
        <v>0.71597977357139664</v>
      </c>
      <c r="R42" s="84">
        <v>0.34463447206306813</v>
      </c>
      <c r="S42" s="84">
        <v>0.75301204819277112</v>
      </c>
      <c r="T42" s="84">
        <v>0.57459470552021341</v>
      </c>
      <c r="U42" s="84">
        <v>0.50820050820050822</v>
      </c>
      <c r="V42" s="84">
        <v>0.61840906132014062</v>
      </c>
      <c r="W42" s="137">
        <v>0.4045307443365696</v>
      </c>
      <c r="X42" s="84">
        <v>8.059966148142178E-2</v>
      </c>
      <c r="Y42" s="84">
        <v>4.3448980035193673E-2</v>
      </c>
      <c r="Z42" s="84">
        <v>0.11165449632656707</v>
      </c>
      <c r="AA42" s="84">
        <v>0.12812847014606646</v>
      </c>
      <c r="AB42" s="84">
        <v>0.12286521685710776</v>
      </c>
      <c r="AC42" s="84">
        <v>0.12943122168692026</v>
      </c>
      <c r="AD42" s="84">
        <v>0.19262520638414968</v>
      </c>
      <c r="AE42" s="84">
        <v>0.68088633638745388</v>
      </c>
    </row>
    <row r="43" spans="2:31" ht="31" customHeight="1" thickBot="1">
      <c r="B43" s="130">
        <v>32</v>
      </c>
      <c r="C43" s="82" t="s">
        <v>652</v>
      </c>
      <c r="D43" s="84" t="s">
        <v>5</v>
      </c>
      <c r="E43" s="84" t="s">
        <v>5</v>
      </c>
      <c r="F43" s="84" t="s">
        <v>5</v>
      </c>
      <c r="G43" s="84" t="s">
        <v>5</v>
      </c>
      <c r="H43" s="84" t="s">
        <v>5</v>
      </c>
      <c r="I43" s="84" t="s">
        <v>5</v>
      </c>
      <c r="J43" s="84" t="s">
        <v>5</v>
      </c>
      <c r="K43" s="84" t="s">
        <v>5</v>
      </c>
      <c r="L43" s="84" t="s">
        <v>5</v>
      </c>
      <c r="M43" s="84" t="s">
        <v>5</v>
      </c>
      <c r="N43" s="84" t="s">
        <v>5</v>
      </c>
      <c r="O43" s="84" t="s">
        <v>5</v>
      </c>
      <c r="P43" s="84" t="s">
        <v>5</v>
      </c>
      <c r="Q43" s="84" t="s">
        <v>5</v>
      </c>
      <c r="R43" s="84" t="s">
        <v>5</v>
      </c>
      <c r="S43" s="84" t="s">
        <v>5</v>
      </c>
      <c r="T43" s="84" t="s">
        <v>5</v>
      </c>
      <c r="U43" s="84" t="s">
        <v>5</v>
      </c>
      <c r="V43" s="84" t="s">
        <v>5</v>
      </c>
      <c r="W43" s="84" t="s">
        <v>5</v>
      </c>
      <c r="X43" s="84" t="s">
        <v>5</v>
      </c>
      <c r="Y43" s="84" t="s">
        <v>5</v>
      </c>
      <c r="Z43" s="84" t="s">
        <v>5</v>
      </c>
      <c r="AA43" s="84">
        <v>0</v>
      </c>
      <c r="AB43" s="84">
        <v>0</v>
      </c>
      <c r="AC43" s="84">
        <v>0</v>
      </c>
      <c r="AD43" s="84">
        <v>0.22319314999932366</v>
      </c>
      <c r="AE43" s="84">
        <v>0.70184869933996352</v>
      </c>
    </row>
    <row r="44" spans="2:31" ht="31" customHeight="1" thickBot="1">
      <c r="B44" s="130">
        <v>33</v>
      </c>
      <c r="C44" s="82" t="s">
        <v>506</v>
      </c>
      <c r="D44" s="83">
        <v>2.0440910438150914E-2</v>
      </c>
      <c r="E44" s="83">
        <v>2.0407885606998546E-2</v>
      </c>
      <c r="F44" s="83">
        <v>1.5305914205248907E-2</v>
      </c>
      <c r="G44" s="83">
        <v>1.8707228473082E-2</v>
      </c>
      <c r="H44" s="83">
        <v>2.2108542740915088E-2</v>
      </c>
      <c r="I44" s="83">
        <v>2.6040946132675363E-2</v>
      </c>
      <c r="J44" s="83">
        <v>3.7433860065720838E-2</v>
      </c>
      <c r="K44" s="83">
        <v>3.2551182665844211E-2</v>
      </c>
      <c r="L44" s="83">
        <v>4.5571655732181887E-2</v>
      </c>
      <c r="M44" s="83">
        <v>3.577253222373443E-2</v>
      </c>
      <c r="N44" s="83">
        <v>2.6016387071806854E-2</v>
      </c>
      <c r="O44" s="83">
        <v>3.5762472162166555E-2</v>
      </c>
      <c r="P44" s="83">
        <v>3.7354217047490208E-2</v>
      </c>
      <c r="Q44" s="84">
        <v>0.20088626292466766</v>
      </c>
      <c r="R44" s="84">
        <v>7.2456767462080962E-2</v>
      </c>
      <c r="S44" s="84">
        <v>0.11475315776100196</v>
      </c>
      <c r="T44" s="84">
        <v>0.15003750937734434</v>
      </c>
      <c r="U44" s="84">
        <v>0.48664586494145934</v>
      </c>
      <c r="V44" s="84">
        <v>8.4657279115049236E-2</v>
      </c>
      <c r="W44" s="137">
        <v>0.34535355570265058</v>
      </c>
      <c r="X44" s="84">
        <v>0.37893141341417202</v>
      </c>
      <c r="Y44" s="84">
        <v>0.13021257202382891</v>
      </c>
      <c r="Z44" s="84">
        <v>0.49912652857499379</v>
      </c>
      <c r="AA44" s="84">
        <v>0.52718518258180158</v>
      </c>
      <c r="AB44" s="84">
        <v>0.20505109189706436</v>
      </c>
      <c r="AC44" s="84">
        <v>0.3496392358793427</v>
      </c>
      <c r="AD44" s="84">
        <v>0.1795009872554299</v>
      </c>
      <c r="AE44" s="84">
        <v>0.741628159050716</v>
      </c>
    </row>
    <row r="45" spans="2:31" ht="31" customHeight="1" thickBot="1">
      <c r="B45" s="130">
        <v>34</v>
      </c>
      <c r="C45" s="82" t="s">
        <v>101</v>
      </c>
      <c r="D45" s="84" t="s">
        <v>5</v>
      </c>
      <c r="E45" s="84" t="s">
        <v>5</v>
      </c>
      <c r="F45" s="84" t="s">
        <v>5</v>
      </c>
      <c r="G45" s="84" t="s">
        <v>5</v>
      </c>
      <c r="H45" s="84" t="s">
        <v>5</v>
      </c>
      <c r="I45" s="84">
        <v>0</v>
      </c>
      <c r="J45" s="84">
        <v>0</v>
      </c>
      <c r="K45" s="84">
        <v>0</v>
      </c>
      <c r="L45" s="84">
        <v>0</v>
      </c>
      <c r="M45" s="84">
        <v>0</v>
      </c>
      <c r="N45" s="84">
        <v>0</v>
      </c>
      <c r="O45" s="84">
        <v>0</v>
      </c>
      <c r="P45" s="84">
        <v>0</v>
      </c>
      <c r="Q45" s="84">
        <v>0</v>
      </c>
      <c r="R45" s="84">
        <v>0</v>
      </c>
      <c r="S45" s="84">
        <v>0</v>
      </c>
      <c r="T45" s="84">
        <v>0</v>
      </c>
      <c r="U45" s="84">
        <v>0</v>
      </c>
      <c r="V45" s="84">
        <v>0</v>
      </c>
      <c r="W45" s="137">
        <v>0</v>
      </c>
      <c r="X45" s="84">
        <v>0</v>
      </c>
      <c r="Y45" s="84">
        <v>0</v>
      </c>
      <c r="Z45" s="84">
        <v>0</v>
      </c>
      <c r="AA45" s="84">
        <v>0</v>
      </c>
      <c r="AB45" s="84">
        <v>0</v>
      </c>
      <c r="AC45" s="84">
        <v>0</v>
      </c>
      <c r="AD45" s="84">
        <v>1.5797788309636651</v>
      </c>
      <c r="AE45" s="84">
        <v>1.5128593040847202</v>
      </c>
    </row>
    <row r="46" spans="2:31" ht="31" customHeight="1" thickBot="1">
      <c r="B46" s="130">
        <v>35</v>
      </c>
      <c r="C46" s="82" t="s">
        <v>107</v>
      </c>
      <c r="D46" s="83">
        <v>2.4330900243309004</v>
      </c>
      <c r="E46" s="83">
        <v>0</v>
      </c>
      <c r="F46" s="83">
        <v>0</v>
      </c>
      <c r="G46" s="83">
        <v>1.1198208286674132</v>
      </c>
      <c r="H46" s="83">
        <v>0</v>
      </c>
      <c r="I46" s="83">
        <v>0.6807351940095302</v>
      </c>
      <c r="J46" s="83">
        <v>0</v>
      </c>
      <c r="K46" s="83">
        <v>0</v>
      </c>
      <c r="L46" s="83">
        <v>0</v>
      </c>
      <c r="M46" s="83">
        <v>0.89552238805970152</v>
      </c>
      <c r="N46" s="83">
        <v>0</v>
      </c>
      <c r="O46" s="83">
        <v>0.34928396786587496</v>
      </c>
      <c r="P46" s="83">
        <v>7.8758761912262734E-2</v>
      </c>
      <c r="Q46" s="84">
        <v>3.3021463951568517</v>
      </c>
      <c r="R46" s="84">
        <v>1.6420361247947455</v>
      </c>
      <c r="S46" s="84">
        <v>0</v>
      </c>
      <c r="T46" s="84">
        <v>1.7953321364452424</v>
      </c>
      <c r="U46" s="84">
        <v>2.916514764855997</v>
      </c>
      <c r="V46" s="84">
        <v>18.125</v>
      </c>
      <c r="W46" s="137">
        <v>6.1538461538461542</v>
      </c>
      <c r="X46" s="84">
        <v>1.6342296835537067</v>
      </c>
      <c r="Y46" s="84">
        <v>0</v>
      </c>
      <c r="Z46" s="84">
        <v>2.0408163265306123</v>
      </c>
      <c r="AA46" s="84">
        <v>1.4351320321469576</v>
      </c>
      <c r="AB46" s="84">
        <v>1.4776505356483192</v>
      </c>
      <c r="AC46" s="84">
        <v>2.1352313167259789</v>
      </c>
      <c r="AD46" s="84">
        <v>0.64829821717990266</v>
      </c>
      <c r="AE46" s="84">
        <v>1.601024655779699</v>
      </c>
    </row>
    <row r="47" spans="2:31" ht="31" customHeight="1" thickBot="1">
      <c r="B47" s="130">
        <v>36</v>
      </c>
      <c r="C47" s="82" t="s">
        <v>158</v>
      </c>
      <c r="D47" s="83">
        <v>0</v>
      </c>
      <c r="E47" s="83">
        <v>0</v>
      </c>
      <c r="F47" s="83">
        <v>0</v>
      </c>
      <c r="G47" s="83">
        <v>0</v>
      </c>
      <c r="H47" s="83">
        <v>0</v>
      </c>
      <c r="I47" s="83">
        <v>0</v>
      </c>
      <c r="J47" s="83">
        <v>0</v>
      </c>
      <c r="K47" s="83">
        <v>0</v>
      </c>
      <c r="L47" s="83">
        <v>0</v>
      </c>
      <c r="M47" s="83">
        <v>3.9215686274509802</v>
      </c>
      <c r="N47" s="83">
        <v>0</v>
      </c>
      <c r="O47" s="83">
        <v>7.2202166064981954</v>
      </c>
      <c r="P47" s="83">
        <v>0</v>
      </c>
      <c r="Q47" s="84">
        <v>27.27272727272727</v>
      </c>
      <c r="R47" s="84">
        <v>0</v>
      </c>
      <c r="S47" s="84">
        <v>16.129032258064516</v>
      </c>
      <c r="T47" s="84">
        <v>0</v>
      </c>
      <c r="U47" s="84">
        <v>2.1929824561403506</v>
      </c>
      <c r="V47" s="84">
        <v>0</v>
      </c>
      <c r="W47" s="137">
        <v>0</v>
      </c>
      <c r="X47" s="84">
        <v>0.43440486533449174</v>
      </c>
      <c r="Y47" s="84">
        <v>0</v>
      </c>
      <c r="Z47" s="84">
        <v>0</v>
      </c>
      <c r="AA47" s="84">
        <v>0</v>
      </c>
      <c r="AB47" s="84">
        <v>1.2004801920768307</v>
      </c>
      <c r="AC47" s="84">
        <v>1.25</v>
      </c>
      <c r="AD47" s="84">
        <v>1.3774104683195594</v>
      </c>
      <c r="AE47" s="84">
        <v>1.6977928692699491</v>
      </c>
    </row>
    <row r="48" spans="2:31" ht="31" customHeight="1" thickBot="1">
      <c r="B48" s="130">
        <v>37</v>
      </c>
      <c r="C48" s="82" t="s">
        <v>328</v>
      </c>
      <c r="D48" s="84" t="s">
        <v>5</v>
      </c>
      <c r="E48" s="84" t="s">
        <v>5</v>
      </c>
      <c r="F48" s="84" t="s">
        <v>5</v>
      </c>
      <c r="G48" s="84" t="s">
        <v>5</v>
      </c>
      <c r="H48" s="84" t="s">
        <v>5</v>
      </c>
      <c r="I48" s="84" t="s">
        <v>5</v>
      </c>
      <c r="J48" s="84" t="s">
        <v>5</v>
      </c>
      <c r="K48" s="84" t="s">
        <v>5</v>
      </c>
      <c r="L48" s="84" t="s">
        <v>5</v>
      </c>
      <c r="M48" s="84" t="s">
        <v>5</v>
      </c>
      <c r="N48" s="84" t="s">
        <v>5</v>
      </c>
      <c r="O48" s="84" t="s">
        <v>5</v>
      </c>
      <c r="P48" s="84" t="s">
        <v>5</v>
      </c>
      <c r="Q48" s="84" t="s">
        <v>5</v>
      </c>
      <c r="R48" s="84" t="s">
        <v>5</v>
      </c>
      <c r="S48" s="84" t="s">
        <v>5</v>
      </c>
      <c r="T48" s="84" t="s">
        <v>5</v>
      </c>
      <c r="U48" s="84">
        <v>0</v>
      </c>
      <c r="V48" s="84">
        <v>0</v>
      </c>
      <c r="W48" s="137">
        <v>0</v>
      </c>
      <c r="X48" s="84">
        <v>0</v>
      </c>
      <c r="Y48" s="84">
        <v>0</v>
      </c>
      <c r="Z48" s="84">
        <v>0</v>
      </c>
      <c r="AA48" s="84">
        <v>0</v>
      </c>
      <c r="AB48" s="84">
        <v>0</v>
      </c>
      <c r="AC48" s="84">
        <v>10.344827586206897</v>
      </c>
      <c r="AD48" s="84" t="s">
        <v>5</v>
      </c>
      <c r="AE48" s="84">
        <v>2.4096385542168677</v>
      </c>
    </row>
    <row r="49" spans="2:31" ht="31" customHeight="1" thickBot="1">
      <c r="B49" s="130">
        <v>38</v>
      </c>
      <c r="C49" s="82" t="s">
        <v>123</v>
      </c>
      <c r="D49" s="83">
        <v>0</v>
      </c>
      <c r="E49" s="83">
        <v>0</v>
      </c>
      <c r="F49" s="83">
        <v>0</v>
      </c>
      <c r="G49" s="83">
        <v>1.0504201680672269</v>
      </c>
      <c r="H49" s="83">
        <v>2.1008403361344539</v>
      </c>
      <c r="I49" s="83">
        <v>0</v>
      </c>
      <c r="J49" s="83">
        <v>0.96993210475266733</v>
      </c>
      <c r="K49" s="83">
        <v>0.96993210475266733</v>
      </c>
      <c r="L49" s="83">
        <v>0</v>
      </c>
      <c r="M49" s="83">
        <v>0</v>
      </c>
      <c r="N49" s="83">
        <v>0</v>
      </c>
      <c r="O49" s="83">
        <v>0</v>
      </c>
      <c r="P49" s="83">
        <v>0</v>
      </c>
      <c r="Q49" s="84">
        <v>0</v>
      </c>
      <c r="R49" s="84">
        <v>8.0808080808080813</v>
      </c>
      <c r="S49" s="84">
        <v>5.7251908396946565</v>
      </c>
      <c r="T49" s="84">
        <v>51.823416506717855</v>
      </c>
      <c r="U49" s="84">
        <v>7.8125</v>
      </c>
      <c r="V49" s="84">
        <v>8.3798882681564244</v>
      </c>
      <c r="W49" s="137">
        <v>2.9850746268656718</v>
      </c>
      <c r="X49" s="84">
        <v>0</v>
      </c>
      <c r="Y49" s="84">
        <v>0</v>
      </c>
      <c r="Z49" s="84">
        <v>0</v>
      </c>
      <c r="AA49" s="84">
        <v>6.4102564102564097</v>
      </c>
      <c r="AB49" s="84">
        <v>3.3783783783783785</v>
      </c>
      <c r="AC49" s="84">
        <v>5.1282051282051286</v>
      </c>
      <c r="AD49" s="84">
        <v>0</v>
      </c>
      <c r="AE49" s="84">
        <v>3.4722222222222219</v>
      </c>
    </row>
    <row r="50" spans="2:31" ht="31" customHeight="1" thickBot="1">
      <c r="B50" s="130">
        <v>39</v>
      </c>
      <c r="C50" s="82" t="s">
        <v>108</v>
      </c>
      <c r="D50" s="83">
        <v>0</v>
      </c>
      <c r="E50" s="83">
        <v>0</v>
      </c>
      <c r="F50" s="83">
        <v>2.2421524663677128</v>
      </c>
      <c r="G50" s="83">
        <v>0</v>
      </c>
      <c r="H50" s="83">
        <v>4.4843049327354256</v>
      </c>
      <c r="I50" s="83">
        <v>22.916666666666664</v>
      </c>
      <c r="J50" s="83">
        <v>2.0833333333333335</v>
      </c>
      <c r="K50" s="83">
        <v>2.0833333333333335</v>
      </c>
      <c r="L50" s="83">
        <v>4.166666666666667</v>
      </c>
      <c r="M50" s="83">
        <v>0</v>
      </c>
      <c r="N50" s="83">
        <v>3.9603960396039604</v>
      </c>
      <c r="O50" s="83">
        <v>21.31782945736434</v>
      </c>
      <c r="P50" s="83">
        <v>0</v>
      </c>
      <c r="Q50" s="84">
        <v>0</v>
      </c>
      <c r="R50" s="84">
        <v>0</v>
      </c>
      <c r="S50" s="84">
        <v>0</v>
      </c>
      <c r="T50" s="84">
        <v>18.18181818181818</v>
      </c>
      <c r="U50" s="84" t="s">
        <v>5</v>
      </c>
      <c r="V50" s="84">
        <v>12.578616352201259</v>
      </c>
      <c r="W50" s="137">
        <v>3.5335689045936394</v>
      </c>
      <c r="X50" s="84">
        <v>10.676156583629894</v>
      </c>
      <c r="Y50" s="84">
        <v>0</v>
      </c>
      <c r="Z50" s="84">
        <v>23.4375</v>
      </c>
      <c r="AA50" s="84">
        <v>2.9498525073746311</v>
      </c>
      <c r="AB50" s="84">
        <v>0</v>
      </c>
      <c r="AC50" s="84">
        <v>1.6891891891891893</v>
      </c>
      <c r="AD50" s="84">
        <v>6.2305295950155761</v>
      </c>
      <c r="AE50" s="84">
        <v>3.75</v>
      </c>
    </row>
    <row r="51" spans="2:31" ht="31" customHeight="1" thickBot="1">
      <c r="B51" s="130">
        <v>40</v>
      </c>
      <c r="C51" s="82" t="s">
        <v>165</v>
      </c>
      <c r="D51" s="84" t="s">
        <v>5</v>
      </c>
      <c r="E51" s="84" t="s">
        <v>5</v>
      </c>
      <c r="F51" s="84" t="s">
        <v>5</v>
      </c>
      <c r="G51" s="84" t="s">
        <v>5</v>
      </c>
      <c r="H51" s="84" t="s">
        <v>5</v>
      </c>
      <c r="I51" s="84" t="s">
        <v>5</v>
      </c>
      <c r="J51" s="84" t="s">
        <v>5</v>
      </c>
      <c r="K51" s="84" t="s">
        <v>5</v>
      </c>
      <c r="L51" s="84" t="s">
        <v>5</v>
      </c>
      <c r="M51" s="84" t="s">
        <v>5</v>
      </c>
      <c r="N51" s="84" t="s">
        <v>5</v>
      </c>
      <c r="O51" s="84" t="s">
        <v>5</v>
      </c>
      <c r="P51" s="84" t="s">
        <v>5</v>
      </c>
      <c r="Q51" s="84" t="s">
        <v>5</v>
      </c>
      <c r="R51" s="84" t="s">
        <v>5</v>
      </c>
      <c r="S51" s="84" t="s">
        <v>5</v>
      </c>
      <c r="T51" s="84" t="s">
        <v>5</v>
      </c>
      <c r="U51" s="84" t="s">
        <v>5</v>
      </c>
      <c r="V51" s="84">
        <v>0</v>
      </c>
      <c r="W51" s="137">
        <v>0</v>
      </c>
      <c r="X51" s="84">
        <v>0</v>
      </c>
      <c r="Y51" s="84">
        <v>0</v>
      </c>
      <c r="Z51" s="84">
        <v>0</v>
      </c>
      <c r="AA51" s="84">
        <v>0</v>
      </c>
      <c r="AB51" s="84">
        <v>0</v>
      </c>
      <c r="AC51" s="84">
        <v>0</v>
      </c>
      <c r="AD51" s="84">
        <v>0</v>
      </c>
      <c r="AE51" s="84">
        <v>4.2918454935622314</v>
      </c>
    </row>
    <row r="52" spans="2:31" ht="31" customHeight="1" thickBot="1">
      <c r="B52" s="130">
        <v>41</v>
      </c>
      <c r="C52" s="82" t="s">
        <v>124</v>
      </c>
      <c r="D52" s="83">
        <v>0</v>
      </c>
      <c r="E52" s="83">
        <v>0</v>
      </c>
      <c r="F52" s="83">
        <v>0</v>
      </c>
      <c r="G52" s="83">
        <v>0</v>
      </c>
      <c r="H52" s="83">
        <v>0</v>
      </c>
      <c r="I52" s="83">
        <v>0</v>
      </c>
      <c r="J52" s="83">
        <v>0</v>
      </c>
      <c r="K52" s="83">
        <v>0</v>
      </c>
      <c r="L52" s="83">
        <v>0</v>
      </c>
      <c r="M52" s="83">
        <v>0</v>
      </c>
      <c r="N52" s="83">
        <v>0</v>
      </c>
      <c r="O52" s="83">
        <v>0</v>
      </c>
      <c r="P52" s="83">
        <v>0</v>
      </c>
      <c r="Q52" s="84">
        <v>0</v>
      </c>
      <c r="R52" s="84">
        <v>0</v>
      </c>
      <c r="S52" s="84">
        <v>0</v>
      </c>
      <c r="T52" s="84">
        <v>0</v>
      </c>
      <c r="U52" s="84">
        <v>0</v>
      </c>
      <c r="V52" s="84">
        <v>0</v>
      </c>
      <c r="W52" s="137">
        <v>0</v>
      </c>
      <c r="X52" s="84">
        <v>0</v>
      </c>
      <c r="Y52" s="219">
        <v>0</v>
      </c>
      <c r="Z52" s="84">
        <v>0</v>
      </c>
      <c r="AA52" s="84">
        <v>0</v>
      </c>
      <c r="AB52" s="84">
        <v>0</v>
      </c>
      <c r="AC52" s="84">
        <v>24.793388429752067</v>
      </c>
      <c r="AD52" s="84">
        <v>4.4642857142857144</v>
      </c>
      <c r="AE52" s="84">
        <v>4.4444444444444446</v>
      </c>
    </row>
    <row r="53" spans="2:31" ht="31" customHeight="1" thickBot="1">
      <c r="B53" s="130">
        <v>42</v>
      </c>
      <c r="C53" s="82" t="s">
        <v>126</v>
      </c>
      <c r="D53" s="83">
        <v>77.083333333333343</v>
      </c>
      <c r="E53" s="83">
        <v>2.0833333333333335</v>
      </c>
      <c r="F53" s="83">
        <v>2.0833333333333335</v>
      </c>
      <c r="G53" s="83">
        <v>0</v>
      </c>
      <c r="H53" s="83">
        <v>0</v>
      </c>
      <c r="I53" s="83">
        <v>0</v>
      </c>
      <c r="J53" s="83">
        <v>0</v>
      </c>
      <c r="K53" s="83">
        <v>0</v>
      </c>
      <c r="L53" s="83">
        <v>0</v>
      </c>
      <c r="M53" s="83">
        <v>0</v>
      </c>
      <c r="N53" s="83">
        <v>0</v>
      </c>
      <c r="O53" s="83">
        <v>0</v>
      </c>
      <c r="P53" s="83">
        <v>0</v>
      </c>
      <c r="Q53" s="84">
        <v>0</v>
      </c>
      <c r="R53" s="84">
        <v>0</v>
      </c>
      <c r="S53" s="84">
        <v>0</v>
      </c>
      <c r="T53" s="84">
        <v>0</v>
      </c>
      <c r="U53" s="84" t="s">
        <v>5</v>
      </c>
      <c r="V53" s="84" t="s">
        <v>5</v>
      </c>
      <c r="W53" s="137" t="s">
        <v>5</v>
      </c>
      <c r="X53" s="137">
        <v>0</v>
      </c>
      <c r="Y53" s="84">
        <v>0</v>
      </c>
      <c r="Z53" s="84">
        <v>0</v>
      </c>
      <c r="AA53" s="84">
        <v>22.900763358778626</v>
      </c>
      <c r="AB53" s="84">
        <v>0</v>
      </c>
      <c r="AC53" s="84">
        <v>0</v>
      </c>
      <c r="AD53" s="84">
        <v>7.8740157480314963</v>
      </c>
      <c r="AE53" s="84">
        <v>4.8780487804878048</v>
      </c>
    </row>
    <row r="54" spans="2:31" ht="31" customHeight="1" thickBot="1">
      <c r="B54" s="130">
        <v>43</v>
      </c>
      <c r="C54" s="82" t="s">
        <v>159</v>
      </c>
      <c r="D54" s="83">
        <v>2.7624309392265194</v>
      </c>
      <c r="E54" s="83">
        <v>0</v>
      </c>
      <c r="F54" s="83">
        <v>0</v>
      </c>
      <c r="G54" s="83">
        <v>5.2631578947368416</v>
      </c>
      <c r="H54" s="83">
        <v>0</v>
      </c>
      <c r="I54" s="83">
        <v>0</v>
      </c>
      <c r="J54" s="83">
        <v>0</v>
      </c>
      <c r="K54" s="83">
        <v>0</v>
      </c>
      <c r="L54" s="83">
        <v>0</v>
      </c>
      <c r="M54" s="83">
        <v>0</v>
      </c>
      <c r="N54" s="83">
        <v>0</v>
      </c>
      <c r="O54" s="83">
        <v>0</v>
      </c>
      <c r="P54" s="83">
        <v>0</v>
      </c>
      <c r="Q54" s="84" t="s">
        <v>5</v>
      </c>
      <c r="R54" s="84" t="s">
        <v>5</v>
      </c>
      <c r="S54" s="84">
        <v>0</v>
      </c>
      <c r="T54" s="84" t="s">
        <v>5</v>
      </c>
      <c r="U54" s="84">
        <v>0</v>
      </c>
      <c r="V54" s="84">
        <v>0</v>
      </c>
      <c r="W54" s="137">
        <v>16.666666666666668</v>
      </c>
      <c r="X54" s="137">
        <v>8.4745762711864412</v>
      </c>
      <c r="Y54" s="84">
        <v>5.4054054054054053</v>
      </c>
      <c r="Z54" s="84">
        <v>0</v>
      </c>
      <c r="AA54" s="84">
        <v>12.121212121212121</v>
      </c>
      <c r="AB54" s="84">
        <v>5.5555555555555554</v>
      </c>
      <c r="AC54" s="84">
        <v>0</v>
      </c>
      <c r="AD54" s="84">
        <v>0</v>
      </c>
      <c r="AE54" s="84">
        <v>8.7719298245614024</v>
      </c>
    </row>
    <row r="55" spans="2:31" ht="31" customHeight="1" thickBot="1">
      <c r="B55" s="130">
        <v>44</v>
      </c>
      <c r="C55" s="82" t="s">
        <v>148</v>
      </c>
      <c r="D55" s="218">
        <v>0</v>
      </c>
      <c r="E55" s="218">
        <v>0</v>
      </c>
      <c r="F55" s="218">
        <v>0</v>
      </c>
      <c r="G55" s="218">
        <v>0</v>
      </c>
      <c r="H55" s="218">
        <v>0</v>
      </c>
      <c r="I55" s="218">
        <v>0</v>
      </c>
      <c r="J55" s="218">
        <v>0</v>
      </c>
      <c r="K55" s="218">
        <v>0</v>
      </c>
      <c r="L55" s="218">
        <v>0</v>
      </c>
      <c r="M55" s="218">
        <v>0</v>
      </c>
      <c r="N55" s="218">
        <v>0</v>
      </c>
      <c r="O55" s="218">
        <v>6.5789473684210522</v>
      </c>
      <c r="P55" s="218">
        <v>0</v>
      </c>
      <c r="Q55" s="137">
        <v>0</v>
      </c>
      <c r="R55" s="137">
        <v>0</v>
      </c>
      <c r="S55" s="137">
        <v>0</v>
      </c>
      <c r="T55" s="137">
        <v>0</v>
      </c>
      <c r="U55" s="137" t="s">
        <v>5</v>
      </c>
      <c r="V55" s="137" t="s">
        <v>5</v>
      </c>
      <c r="W55" s="137" t="s">
        <v>5</v>
      </c>
      <c r="X55" s="137" t="s">
        <v>5</v>
      </c>
      <c r="Y55" s="84" t="s">
        <v>5</v>
      </c>
      <c r="Z55" s="84" t="s">
        <v>5</v>
      </c>
      <c r="AA55" s="84" t="s">
        <v>5</v>
      </c>
      <c r="AB55" s="84" t="s">
        <v>5</v>
      </c>
      <c r="AC55" s="84">
        <v>0</v>
      </c>
      <c r="AD55" s="84">
        <v>0</v>
      </c>
      <c r="AE55" s="84">
        <v>9.5238095238095255</v>
      </c>
    </row>
    <row r="56" spans="2:31" ht="31" customHeight="1" thickBot="1">
      <c r="B56" s="130">
        <v>45</v>
      </c>
      <c r="C56" s="82" t="s">
        <v>119</v>
      </c>
      <c r="D56" s="84" t="s">
        <v>5</v>
      </c>
      <c r="E56" s="84" t="s">
        <v>5</v>
      </c>
      <c r="F56" s="84" t="s">
        <v>5</v>
      </c>
      <c r="G56" s="84" t="s">
        <v>5</v>
      </c>
      <c r="H56" s="84" t="s">
        <v>5</v>
      </c>
      <c r="I56" s="84" t="s">
        <v>5</v>
      </c>
      <c r="J56" s="84" t="s">
        <v>5</v>
      </c>
      <c r="K56" s="84" t="s">
        <v>5</v>
      </c>
      <c r="L56" s="84" t="s">
        <v>5</v>
      </c>
      <c r="M56" s="84" t="s">
        <v>5</v>
      </c>
      <c r="N56" s="84" t="s">
        <v>5</v>
      </c>
      <c r="O56" s="84" t="s">
        <v>5</v>
      </c>
      <c r="P56" s="84" t="s">
        <v>5</v>
      </c>
      <c r="Q56" s="84" t="s">
        <v>5</v>
      </c>
      <c r="R56" s="84" t="s">
        <v>5</v>
      </c>
      <c r="S56" s="84" t="s">
        <v>5</v>
      </c>
      <c r="T56" s="84" t="s">
        <v>5</v>
      </c>
      <c r="U56" s="84" t="s">
        <v>5</v>
      </c>
      <c r="V56" s="84" t="s">
        <v>5</v>
      </c>
      <c r="W56" s="137" t="s">
        <v>5</v>
      </c>
      <c r="X56" s="137" t="s">
        <v>5</v>
      </c>
      <c r="Y56" s="84" t="s">
        <v>5</v>
      </c>
      <c r="Z56" s="84" t="s">
        <v>5</v>
      </c>
      <c r="AA56" s="84">
        <v>0</v>
      </c>
      <c r="AB56" s="84">
        <v>0.18960940462646947</v>
      </c>
      <c r="AC56" s="84" t="s">
        <v>5</v>
      </c>
      <c r="AD56" s="84" t="s">
        <v>5</v>
      </c>
      <c r="AE56" s="84">
        <v>14.925373134328359</v>
      </c>
    </row>
    <row r="57" spans="2:31" ht="31" customHeight="1" thickBot="1">
      <c r="B57" s="130">
        <v>46</v>
      </c>
      <c r="C57" s="82" t="s">
        <v>104</v>
      </c>
      <c r="D57" s="84">
        <v>0</v>
      </c>
      <c r="E57" s="84">
        <v>0</v>
      </c>
      <c r="F57" s="84">
        <v>0</v>
      </c>
      <c r="G57" s="84">
        <v>0</v>
      </c>
      <c r="H57" s="84">
        <v>0</v>
      </c>
      <c r="I57" s="84">
        <v>0</v>
      </c>
      <c r="J57" s="84">
        <v>0</v>
      </c>
      <c r="K57" s="84">
        <v>0</v>
      </c>
      <c r="L57" s="84">
        <v>0</v>
      </c>
      <c r="M57" s="84">
        <v>0</v>
      </c>
      <c r="N57" s="84">
        <v>0</v>
      </c>
      <c r="O57" s="84">
        <v>0</v>
      </c>
      <c r="P57" s="84">
        <v>0</v>
      </c>
      <c r="Q57" s="84">
        <v>0</v>
      </c>
      <c r="R57" s="84">
        <v>0</v>
      </c>
      <c r="S57" s="84">
        <v>0</v>
      </c>
      <c r="T57" s="84">
        <v>0</v>
      </c>
      <c r="U57" s="84">
        <v>0</v>
      </c>
      <c r="V57" s="84">
        <v>0</v>
      </c>
      <c r="W57" s="84">
        <v>0</v>
      </c>
      <c r="X57" s="84">
        <v>0</v>
      </c>
      <c r="Y57" s="84">
        <v>0</v>
      </c>
      <c r="Z57" s="84">
        <v>0</v>
      </c>
      <c r="AA57" s="219">
        <v>0</v>
      </c>
      <c r="AB57" s="84">
        <v>0</v>
      </c>
      <c r="AC57" s="84">
        <v>0</v>
      </c>
      <c r="AD57" s="84">
        <v>10.638297872340425</v>
      </c>
      <c r="AE57" s="84">
        <v>15.306122448979592</v>
      </c>
    </row>
    <row r="58" spans="2:31" ht="31" customHeight="1" thickBot="1">
      <c r="B58" s="130">
        <v>47</v>
      </c>
      <c r="C58" s="82" t="s">
        <v>78</v>
      </c>
      <c r="D58" s="84" t="s">
        <v>5</v>
      </c>
      <c r="E58" s="84" t="s">
        <v>5</v>
      </c>
      <c r="F58" s="84" t="s">
        <v>5</v>
      </c>
      <c r="G58" s="84" t="s">
        <v>5</v>
      </c>
      <c r="H58" s="84" t="s">
        <v>5</v>
      </c>
      <c r="I58" s="84" t="s">
        <v>5</v>
      </c>
      <c r="J58" s="84" t="s">
        <v>5</v>
      </c>
      <c r="K58" s="84" t="s">
        <v>5</v>
      </c>
      <c r="L58" s="84" t="s">
        <v>5</v>
      </c>
      <c r="M58" s="84" t="s">
        <v>5</v>
      </c>
      <c r="N58" s="84" t="s">
        <v>5</v>
      </c>
      <c r="O58" s="84" t="s">
        <v>5</v>
      </c>
      <c r="P58" s="84" t="s">
        <v>5</v>
      </c>
      <c r="Q58" s="84" t="s">
        <v>5</v>
      </c>
      <c r="R58" s="84" t="s">
        <v>5</v>
      </c>
      <c r="S58" s="84" t="s">
        <v>5</v>
      </c>
      <c r="T58" s="84" t="s">
        <v>5</v>
      </c>
      <c r="U58" s="84" t="s">
        <v>5</v>
      </c>
      <c r="V58" s="84" t="s">
        <v>5</v>
      </c>
      <c r="W58" s="84" t="s">
        <v>5</v>
      </c>
      <c r="X58" s="84" t="s">
        <v>5</v>
      </c>
      <c r="Y58" s="84" t="s">
        <v>5</v>
      </c>
      <c r="Z58" s="84" t="s">
        <v>5</v>
      </c>
      <c r="AA58" s="84" t="s">
        <v>5</v>
      </c>
      <c r="AB58" s="84" t="s">
        <v>5</v>
      </c>
      <c r="AC58" s="84" t="s">
        <v>5</v>
      </c>
      <c r="AD58" s="84" t="s">
        <v>5</v>
      </c>
      <c r="AE58" s="84">
        <v>17.35357917570499</v>
      </c>
    </row>
    <row r="59" spans="2:31" ht="31" customHeight="1" thickBot="1">
      <c r="B59" s="130">
        <v>48</v>
      </c>
      <c r="C59" s="82" t="s">
        <v>135</v>
      </c>
      <c r="D59" s="83">
        <v>18.518518518518519</v>
      </c>
      <c r="E59" s="83">
        <v>32.467532467532465</v>
      </c>
      <c r="F59" s="83">
        <v>25.974025974025977</v>
      </c>
      <c r="G59" s="83">
        <v>0</v>
      </c>
      <c r="H59" s="83">
        <v>19.480519480519479</v>
      </c>
      <c r="I59" s="83">
        <v>12.738853503184714</v>
      </c>
      <c r="J59" s="83">
        <v>12.738853503184714</v>
      </c>
      <c r="K59" s="83">
        <v>6.369426751592357</v>
      </c>
      <c r="L59" s="83">
        <v>19.108280254777068</v>
      </c>
      <c r="M59" s="83">
        <v>7.5757575757575761</v>
      </c>
      <c r="N59" s="83">
        <v>0</v>
      </c>
      <c r="O59" s="83">
        <v>44.776119402985074</v>
      </c>
      <c r="P59" s="83">
        <v>14.388489208633095</v>
      </c>
      <c r="Q59" s="84" t="s">
        <v>5</v>
      </c>
      <c r="R59" s="84" t="s">
        <v>5</v>
      </c>
      <c r="S59" s="84" t="s">
        <v>5</v>
      </c>
      <c r="T59" s="84" t="s">
        <v>5</v>
      </c>
      <c r="U59" s="84">
        <v>0</v>
      </c>
      <c r="V59" s="84">
        <v>15.873015873015872</v>
      </c>
      <c r="W59" s="84">
        <v>31.746031746031743</v>
      </c>
      <c r="X59" s="84">
        <v>51.282051282051277</v>
      </c>
      <c r="Y59" s="84">
        <v>12.195121951219512</v>
      </c>
      <c r="Z59" s="219">
        <v>54.347826086956523</v>
      </c>
      <c r="AA59" s="219">
        <v>34.482758620689651</v>
      </c>
      <c r="AB59" s="84">
        <v>28.169014084507044</v>
      </c>
      <c r="AC59" s="84">
        <v>72.463768115942031</v>
      </c>
      <c r="AD59" s="84">
        <v>0</v>
      </c>
      <c r="AE59" s="84">
        <v>17.241379310344826</v>
      </c>
    </row>
    <row r="60" spans="2:31" ht="31" customHeight="1" thickBot="1">
      <c r="B60" s="130">
        <v>49</v>
      </c>
      <c r="C60" s="82" t="s">
        <v>716</v>
      </c>
      <c r="D60" s="271">
        <v>2.2607385079125848</v>
      </c>
      <c r="E60" s="271">
        <v>1.8656716417910448</v>
      </c>
      <c r="F60" s="271">
        <v>0.74626865671641796</v>
      </c>
      <c r="G60" s="271">
        <v>0.37313432835820898</v>
      </c>
      <c r="H60" s="271">
        <v>1.4925373134328359</v>
      </c>
      <c r="I60" s="271">
        <v>2.9553010712966383</v>
      </c>
      <c r="J60" s="271">
        <v>1.847063169560399</v>
      </c>
      <c r="K60" s="271">
        <v>1.4776505356483192</v>
      </c>
      <c r="L60" s="271">
        <v>4.0635389730328777</v>
      </c>
      <c r="M60" s="271">
        <v>2.214022140221402</v>
      </c>
      <c r="N60" s="271">
        <v>0</v>
      </c>
      <c r="O60" s="271">
        <v>2.2123893805309733</v>
      </c>
      <c r="P60" s="271">
        <v>0.36873156342182889</v>
      </c>
      <c r="Q60" s="219" t="s">
        <v>5</v>
      </c>
      <c r="R60" s="219" t="s">
        <v>5</v>
      </c>
      <c r="S60" s="219" t="s">
        <v>5</v>
      </c>
      <c r="T60" s="219" t="s">
        <v>5</v>
      </c>
      <c r="U60" s="219" t="s">
        <v>5</v>
      </c>
      <c r="V60" s="219">
        <v>58.823529411764703</v>
      </c>
      <c r="W60" s="219">
        <v>88.235294117647058</v>
      </c>
      <c r="X60" s="219" t="s">
        <v>5</v>
      </c>
      <c r="Y60" s="219" t="s">
        <v>5</v>
      </c>
      <c r="Z60" s="219">
        <v>10.695187165775401</v>
      </c>
      <c r="AA60" s="219">
        <v>10.256410256410257</v>
      </c>
      <c r="AB60" s="84">
        <v>18.9328743545611</v>
      </c>
      <c r="AC60" s="84">
        <v>16.363636363636363</v>
      </c>
      <c r="AD60" s="84">
        <v>112.14953271028037</v>
      </c>
      <c r="AE60" s="84">
        <v>22.494887525562373</v>
      </c>
    </row>
    <row r="61" spans="2:31" ht="31" customHeight="1" thickBot="1">
      <c r="B61" s="130">
        <v>50</v>
      </c>
      <c r="C61" s="82" t="s">
        <v>100</v>
      </c>
      <c r="D61" s="271">
        <v>0</v>
      </c>
      <c r="E61" s="271">
        <v>0</v>
      </c>
      <c r="F61" s="271">
        <v>0</v>
      </c>
      <c r="G61" s="271">
        <v>0</v>
      </c>
      <c r="H61" s="271">
        <v>0</v>
      </c>
      <c r="I61" s="271">
        <v>2.9027576197387517</v>
      </c>
      <c r="J61" s="271">
        <v>2.9027576197387517</v>
      </c>
      <c r="K61" s="271">
        <v>0</v>
      </c>
      <c r="L61" s="271">
        <v>1.4513788098693758</v>
      </c>
      <c r="M61" s="271">
        <v>0</v>
      </c>
      <c r="N61" s="271">
        <v>1.1876484560570071</v>
      </c>
      <c r="O61" s="271">
        <v>0</v>
      </c>
      <c r="P61" s="271">
        <v>0.6872852233676976</v>
      </c>
      <c r="Q61" s="219">
        <v>0</v>
      </c>
      <c r="R61" s="219">
        <v>2.356637863315004</v>
      </c>
      <c r="S61" s="219">
        <v>1.664816870144284</v>
      </c>
      <c r="T61" s="219">
        <v>0</v>
      </c>
      <c r="U61" s="219">
        <v>0.24342745861733203</v>
      </c>
      <c r="V61" s="219">
        <v>5.02092050209205</v>
      </c>
      <c r="W61" s="219">
        <v>1.532958610117527</v>
      </c>
      <c r="X61" s="219">
        <v>0.93066542577943234</v>
      </c>
      <c r="Y61" s="219">
        <v>0.4943153732081067</v>
      </c>
      <c r="Z61" s="219">
        <v>1.984126984126984</v>
      </c>
      <c r="AA61" s="219">
        <v>0</v>
      </c>
      <c r="AB61" s="84">
        <v>0.6983240223463687</v>
      </c>
      <c r="AC61" s="84">
        <v>0.68775790921595603</v>
      </c>
      <c r="AD61" s="84">
        <v>0.71123755334281658</v>
      </c>
      <c r="AE61" s="84">
        <v>23.505708529214239</v>
      </c>
    </row>
    <row r="62" spans="2:31" ht="31" customHeight="1" thickBot="1">
      <c r="B62" s="130">
        <v>51</v>
      </c>
      <c r="C62" s="82" t="s">
        <v>157</v>
      </c>
      <c r="D62" s="271">
        <v>0</v>
      </c>
      <c r="E62" s="271">
        <v>0</v>
      </c>
      <c r="F62" s="271">
        <v>0</v>
      </c>
      <c r="G62" s="271">
        <v>0</v>
      </c>
      <c r="H62" s="271">
        <v>0</v>
      </c>
      <c r="I62" s="271">
        <v>0</v>
      </c>
      <c r="J62" s="271">
        <v>0</v>
      </c>
      <c r="K62" s="271">
        <v>0</v>
      </c>
      <c r="L62" s="271">
        <v>0</v>
      </c>
      <c r="M62" s="271">
        <v>0</v>
      </c>
      <c r="N62" s="271">
        <v>0</v>
      </c>
      <c r="O62" s="271">
        <v>0</v>
      </c>
      <c r="P62" s="271">
        <v>0</v>
      </c>
      <c r="Q62" s="219" t="s">
        <v>5</v>
      </c>
      <c r="R62" s="219" t="s">
        <v>5</v>
      </c>
      <c r="S62" s="219" t="s">
        <v>5</v>
      </c>
      <c r="T62" s="219" t="s">
        <v>5</v>
      </c>
      <c r="U62" s="219" t="s">
        <v>5</v>
      </c>
      <c r="V62" s="219" t="s">
        <v>5</v>
      </c>
      <c r="W62" s="272">
        <v>9.1743119266055047</v>
      </c>
      <c r="X62" s="219">
        <v>7.518796992481203</v>
      </c>
      <c r="Y62" s="219">
        <v>0</v>
      </c>
      <c r="Z62" s="219">
        <v>0</v>
      </c>
      <c r="AA62" s="219">
        <v>18.348623853211009</v>
      </c>
      <c r="AB62" s="84">
        <v>0</v>
      </c>
      <c r="AC62" s="84">
        <v>0</v>
      </c>
      <c r="AD62" s="84">
        <v>43.478260869565219</v>
      </c>
      <c r="AE62" s="84">
        <v>34.482758620689651</v>
      </c>
    </row>
    <row r="63" spans="2:31" ht="31" customHeight="1" thickBot="1">
      <c r="B63" s="130">
        <v>52</v>
      </c>
      <c r="C63" s="82" t="s">
        <v>156</v>
      </c>
      <c r="D63" s="271">
        <v>8.5662276474997329E-2</v>
      </c>
      <c r="E63" s="271">
        <v>5.7733387217828072E-2</v>
      </c>
      <c r="F63" s="271">
        <v>7.6977849623770758E-2</v>
      </c>
      <c r="G63" s="271">
        <v>8.6600080826742101E-2</v>
      </c>
      <c r="H63" s="271">
        <v>0.1058445432326848</v>
      </c>
      <c r="I63" s="271">
        <v>7.1237121664099165E-2</v>
      </c>
      <c r="J63" s="271">
        <v>6.2332481456086761E-2</v>
      </c>
      <c r="K63" s="271">
        <v>5.342784124807437E-2</v>
      </c>
      <c r="L63" s="271">
        <v>0.16918816395223552</v>
      </c>
      <c r="M63" s="271">
        <v>8.5852385408528575E-2</v>
      </c>
      <c r="N63" s="271">
        <v>9.4437623949381433E-2</v>
      </c>
      <c r="O63" s="271">
        <v>0.17008972232852829</v>
      </c>
      <c r="P63" s="271">
        <v>0.24565861922914017</v>
      </c>
      <c r="Q63" s="219">
        <v>1.2360939431396785</v>
      </c>
      <c r="R63" s="219">
        <v>1.2195904743565054</v>
      </c>
      <c r="S63" s="219">
        <v>1.3014902062861977</v>
      </c>
      <c r="T63" s="219">
        <v>1.4359279065161417</v>
      </c>
      <c r="U63" s="219">
        <v>0.56832020784281889</v>
      </c>
      <c r="V63" s="219">
        <v>0.71858199819023794</v>
      </c>
      <c r="W63" s="272">
        <v>64.393939393939391</v>
      </c>
      <c r="X63" s="219">
        <v>53.872053872053868</v>
      </c>
      <c r="Y63" s="219">
        <v>14.598540145985401</v>
      </c>
      <c r="Z63" s="219">
        <v>3.6496350364963503</v>
      </c>
      <c r="AA63" s="219">
        <v>15.957446808510637</v>
      </c>
      <c r="AB63" s="84">
        <v>5.9880239520958085</v>
      </c>
      <c r="AC63" s="84">
        <v>6.5789473684210522</v>
      </c>
      <c r="AD63" s="84">
        <v>6.4516129032258061</v>
      </c>
      <c r="AE63" s="84">
        <v>56.338028169014088</v>
      </c>
    </row>
    <row r="64" spans="2:31" ht="31" customHeight="1" thickBot="1">
      <c r="B64" s="130">
        <v>53</v>
      </c>
      <c r="C64" s="82" t="s">
        <v>239</v>
      </c>
      <c r="D64" s="271">
        <v>9.8039215686274517</v>
      </c>
      <c r="E64" s="271">
        <v>9.4339622641509422</v>
      </c>
      <c r="F64" s="271">
        <v>0</v>
      </c>
      <c r="G64" s="271">
        <v>0</v>
      </c>
      <c r="H64" s="271">
        <v>9.4339622641509422</v>
      </c>
      <c r="I64" s="271">
        <v>0</v>
      </c>
      <c r="J64" s="271">
        <v>0</v>
      </c>
      <c r="K64" s="271">
        <v>0</v>
      </c>
      <c r="L64" s="271">
        <v>0</v>
      </c>
      <c r="M64" s="271">
        <v>0</v>
      </c>
      <c r="N64" s="271">
        <v>0</v>
      </c>
      <c r="O64" s="271">
        <v>0</v>
      </c>
      <c r="P64" s="271">
        <v>0</v>
      </c>
      <c r="Q64" s="219">
        <v>0</v>
      </c>
      <c r="R64" s="219">
        <v>0</v>
      </c>
      <c r="S64" s="219">
        <v>0</v>
      </c>
      <c r="T64" s="219">
        <v>36.585365853658537</v>
      </c>
      <c r="U64" s="219">
        <v>0</v>
      </c>
      <c r="V64" s="219">
        <v>0</v>
      </c>
      <c r="W64" s="219">
        <v>0</v>
      </c>
      <c r="X64" s="219">
        <v>0</v>
      </c>
      <c r="Y64" s="219">
        <v>0</v>
      </c>
      <c r="Z64" s="219">
        <v>7.8740157480314963</v>
      </c>
      <c r="AA64" s="219">
        <v>57.851239669421489</v>
      </c>
      <c r="AB64" s="219">
        <v>0</v>
      </c>
      <c r="AC64" s="219">
        <v>15.267175572519083</v>
      </c>
      <c r="AD64" s="84">
        <v>14.084507042253522</v>
      </c>
      <c r="AE64" s="84">
        <v>100</v>
      </c>
    </row>
    <row r="65" spans="2:31" ht="31" customHeight="1" thickBot="1">
      <c r="B65" s="130">
        <v>54</v>
      </c>
      <c r="C65" s="82" t="s">
        <v>231</v>
      </c>
      <c r="D65" s="271">
        <v>0</v>
      </c>
      <c r="E65" s="271">
        <v>0</v>
      </c>
      <c r="F65" s="271">
        <v>0</v>
      </c>
      <c r="G65" s="271">
        <v>0</v>
      </c>
      <c r="H65" s="271">
        <v>0</v>
      </c>
      <c r="I65" s="271">
        <v>0</v>
      </c>
      <c r="J65" s="271">
        <v>0</v>
      </c>
      <c r="K65" s="271">
        <v>0</v>
      </c>
      <c r="L65" s="271">
        <v>0</v>
      </c>
      <c r="M65" s="271">
        <v>0</v>
      </c>
      <c r="N65" s="271">
        <v>0</v>
      </c>
      <c r="O65" s="271">
        <v>0</v>
      </c>
      <c r="P65" s="271">
        <v>0</v>
      </c>
      <c r="Q65" s="219" t="s">
        <v>5</v>
      </c>
      <c r="R65" s="219" t="s">
        <v>5</v>
      </c>
      <c r="S65" s="219" t="s">
        <v>5</v>
      </c>
      <c r="T65" s="219" t="s">
        <v>5</v>
      </c>
      <c r="U65" s="219">
        <v>0</v>
      </c>
      <c r="V65" s="219">
        <v>0</v>
      </c>
      <c r="W65" s="219">
        <v>0</v>
      </c>
      <c r="X65" s="219">
        <v>0</v>
      </c>
      <c r="Y65" s="219">
        <v>0</v>
      </c>
      <c r="Z65" s="219">
        <v>0</v>
      </c>
      <c r="AA65" s="219">
        <v>0</v>
      </c>
      <c r="AB65" s="219">
        <v>0</v>
      </c>
      <c r="AC65" s="219">
        <v>0</v>
      </c>
      <c r="AD65" s="219">
        <v>0</v>
      </c>
      <c r="AE65" s="84" t="s">
        <v>5</v>
      </c>
    </row>
    <row r="66" spans="2:31" ht="31" customHeight="1" thickBot="1">
      <c r="B66" s="130">
        <v>55</v>
      </c>
      <c r="C66" s="82" t="s">
        <v>103</v>
      </c>
      <c r="D66" s="83" t="s">
        <v>5</v>
      </c>
      <c r="E66" s="83" t="s">
        <v>5</v>
      </c>
      <c r="F66" s="83" t="s">
        <v>5</v>
      </c>
      <c r="G66" s="83" t="s">
        <v>5</v>
      </c>
      <c r="H66" s="83" t="s">
        <v>5</v>
      </c>
      <c r="I66" s="83" t="s">
        <v>5</v>
      </c>
      <c r="J66" s="83" t="s">
        <v>5</v>
      </c>
      <c r="K66" s="83" t="s">
        <v>5</v>
      </c>
      <c r="L66" s="83" t="s">
        <v>5</v>
      </c>
      <c r="M66" s="83" t="s">
        <v>5</v>
      </c>
      <c r="N66" s="83" t="s">
        <v>5</v>
      </c>
      <c r="O66" s="83" t="s">
        <v>5</v>
      </c>
      <c r="P66" s="83" t="s">
        <v>5</v>
      </c>
      <c r="Q66" s="83" t="s">
        <v>5</v>
      </c>
      <c r="R66" s="83" t="s">
        <v>5</v>
      </c>
      <c r="S66" s="83" t="s">
        <v>5</v>
      </c>
      <c r="T66" s="83" t="s">
        <v>5</v>
      </c>
      <c r="U66" s="83" t="s">
        <v>5</v>
      </c>
      <c r="V66" s="83" t="s">
        <v>5</v>
      </c>
      <c r="W66" s="218" t="s">
        <v>5</v>
      </c>
      <c r="X66" s="330" t="s">
        <v>5</v>
      </c>
      <c r="Y66" s="330" t="s">
        <v>5</v>
      </c>
      <c r="Z66" s="330" t="s">
        <v>5</v>
      </c>
      <c r="AA66" s="330" t="s">
        <v>5</v>
      </c>
      <c r="AB66" s="330" t="s">
        <v>5</v>
      </c>
      <c r="AC66" s="198">
        <v>20</v>
      </c>
      <c r="AD66" s="198">
        <v>0</v>
      </c>
      <c r="AE66" s="83" t="s">
        <v>5</v>
      </c>
    </row>
    <row r="67" spans="2:31" ht="31" customHeight="1" thickBot="1">
      <c r="B67" s="130">
        <v>56</v>
      </c>
      <c r="C67" s="82" t="s">
        <v>137</v>
      </c>
      <c r="D67" s="84" t="s">
        <v>5</v>
      </c>
      <c r="E67" s="84" t="s">
        <v>5</v>
      </c>
      <c r="F67" s="84" t="s">
        <v>5</v>
      </c>
      <c r="G67" s="84" t="s">
        <v>5</v>
      </c>
      <c r="H67" s="84" t="s">
        <v>5</v>
      </c>
      <c r="I67" s="84" t="s">
        <v>5</v>
      </c>
      <c r="J67" s="84" t="s">
        <v>5</v>
      </c>
      <c r="K67" s="84" t="s">
        <v>5</v>
      </c>
      <c r="L67" s="84" t="s">
        <v>5</v>
      </c>
      <c r="M67" s="84" t="s">
        <v>5</v>
      </c>
      <c r="N67" s="84" t="s">
        <v>5</v>
      </c>
      <c r="O67" s="84" t="s">
        <v>5</v>
      </c>
      <c r="P67" s="84" t="s">
        <v>5</v>
      </c>
      <c r="Q67" s="84" t="s">
        <v>5</v>
      </c>
      <c r="R67" s="84" t="s">
        <v>5</v>
      </c>
      <c r="S67" s="84" t="s">
        <v>5</v>
      </c>
      <c r="T67" s="84" t="s">
        <v>5</v>
      </c>
      <c r="U67" s="84" t="s">
        <v>5</v>
      </c>
      <c r="V67" s="84">
        <v>17.543859649122805</v>
      </c>
      <c r="W67" s="137">
        <v>0</v>
      </c>
      <c r="X67" s="198">
        <v>11.363636363636363</v>
      </c>
      <c r="Y67" s="84" t="s">
        <v>5</v>
      </c>
      <c r="Z67" s="84" t="s">
        <v>5</v>
      </c>
      <c r="AA67" s="198">
        <v>0</v>
      </c>
      <c r="AB67" s="84" t="s">
        <v>5</v>
      </c>
      <c r="AC67" s="84" t="s">
        <v>5</v>
      </c>
      <c r="AD67" s="84">
        <v>0</v>
      </c>
      <c r="AE67" s="84" t="s">
        <v>5</v>
      </c>
    </row>
    <row r="68" spans="2:31" ht="31" customHeight="1" thickBot="1">
      <c r="B68" s="130">
        <v>57</v>
      </c>
      <c r="C68" s="82" t="s">
        <v>125</v>
      </c>
      <c r="D68" s="83">
        <v>0</v>
      </c>
      <c r="E68" s="83">
        <v>0</v>
      </c>
      <c r="F68" s="83">
        <v>0</v>
      </c>
      <c r="G68" s="83">
        <v>0</v>
      </c>
      <c r="H68" s="83">
        <v>0</v>
      </c>
      <c r="I68" s="83">
        <v>0</v>
      </c>
      <c r="J68" s="83">
        <v>0</v>
      </c>
      <c r="K68" s="83">
        <v>0</v>
      </c>
      <c r="L68" s="83">
        <v>0</v>
      </c>
      <c r="M68" s="83">
        <v>0</v>
      </c>
      <c r="N68" s="83">
        <v>0</v>
      </c>
      <c r="O68" s="83">
        <v>0</v>
      </c>
      <c r="P68" s="83">
        <v>0</v>
      </c>
      <c r="Q68" s="84">
        <v>0</v>
      </c>
      <c r="R68" s="84">
        <v>3.6900369003690034</v>
      </c>
      <c r="S68" s="84">
        <v>0</v>
      </c>
      <c r="T68" s="84">
        <v>0</v>
      </c>
      <c r="U68" s="84" t="s">
        <v>5</v>
      </c>
      <c r="V68" s="84" t="s">
        <v>5</v>
      </c>
      <c r="W68" s="137" t="s">
        <v>5</v>
      </c>
      <c r="X68" s="198">
        <v>0</v>
      </c>
      <c r="Y68" s="84">
        <v>0</v>
      </c>
      <c r="Z68" s="84">
        <v>0</v>
      </c>
      <c r="AA68" s="84" t="s">
        <v>5</v>
      </c>
      <c r="AB68" s="84" t="s">
        <v>5</v>
      </c>
      <c r="AC68" s="84" t="s">
        <v>5</v>
      </c>
      <c r="AD68" s="84" t="s">
        <v>5</v>
      </c>
      <c r="AE68" s="84" t="s">
        <v>5</v>
      </c>
    </row>
    <row r="69" spans="2:31" ht="31" customHeight="1" thickBot="1">
      <c r="B69" s="130">
        <v>58</v>
      </c>
      <c r="C69" s="82" t="s">
        <v>147</v>
      </c>
      <c r="D69" s="83">
        <v>0</v>
      </c>
      <c r="E69" s="83">
        <v>0</v>
      </c>
      <c r="F69" s="83">
        <v>0</v>
      </c>
      <c r="G69" s="83">
        <v>0</v>
      </c>
      <c r="H69" s="83">
        <v>0</v>
      </c>
      <c r="I69" s="83">
        <v>0</v>
      </c>
      <c r="J69" s="83">
        <v>0</v>
      </c>
      <c r="K69" s="83">
        <v>0</v>
      </c>
      <c r="L69" s="83">
        <v>0</v>
      </c>
      <c r="M69" s="83">
        <v>0</v>
      </c>
      <c r="N69" s="83">
        <v>11.235955056179774</v>
      </c>
      <c r="O69" s="83">
        <v>0</v>
      </c>
      <c r="P69" s="83">
        <v>0</v>
      </c>
      <c r="Q69" s="84" t="s">
        <v>5</v>
      </c>
      <c r="R69" s="84" t="s">
        <v>5</v>
      </c>
      <c r="S69" s="84" t="s">
        <v>5</v>
      </c>
      <c r="T69" s="84" t="s">
        <v>5</v>
      </c>
      <c r="U69" s="84" t="s">
        <v>5</v>
      </c>
      <c r="V69" s="84" t="s">
        <v>5</v>
      </c>
      <c r="W69" s="137" t="s">
        <v>5</v>
      </c>
      <c r="X69" s="198" t="s">
        <v>5</v>
      </c>
      <c r="Y69" s="84" t="s">
        <v>5</v>
      </c>
      <c r="Z69" s="84" t="s">
        <v>5</v>
      </c>
      <c r="AA69" s="84" t="s">
        <v>5</v>
      </c>
      <c r="AB69" s="84" t="s">
        <v>5</v>
      </c>
      <c r="AC69" s="84" t="s">
        <v>5</v>
      </c>
      <c r="AD69" s="84" t="s">
        <v>5</v>
      </c>
      <c r="AE69" s="84" t="s">
        <v>5</v>
      </c>
    </row>
    <row r="70" spans="2:31" ht="31" customHeight="1" thickBot="1">
      <c r="B70" s="130">
        <v>59</v>
      </c>
      <c r="C70" s="82" t="s">
        <v>623</v>
      </c>
      <c r="D70" s="83">
        <v>0</v>
      </c>
      <c r="E70" s="83">
        <v>0</v>
      </c>
      <c r="F70" s="83">
        <v>0</v>
      </c>
      <c r="G70" s="83">
        <v>0</v>
      </c>
      <c r="H70" s="83">
        <v>0</v>
      </c>
      <c r="I70" s="83">
        <v>0</v>
      </c>
      <c r="J70" s="83">
        <v>0</v>
      </c>
      <c r="K70" s="83">
        <v>0</v>
      </c>
      <c r="L70" s="83">
        <v>0</v>
      </c>
      <c r="M70" s="83">
        <v>0</v>
      </c>
      <c r="N70" s="83">
        <v>0</v>
      </c>
      <c r="O70" s="83">
        <v>0</v>
      </c>
      <c r="P70" s="83">
        <v>0</v>
      </c>
      <c r="Q70" s="84" t="s">
        <v>5</v>
      </c>
      <c r="R70" s="84" t="s">
        <v>5</v>
      </c>
      <c r="S70" s="84" t="s">
        <v>5</v>
      </c>
      <c r="T70" s="84" t="s">
        <v>5</v>
      </c>
      <c r="U70" s="84">
        <v>0</v>
      </c>
      <c r="V70" s="84">
        <v>0</v>
      </c>
      <c r="W70" s="137">
        <v>0</v>
      </c>
      <c r="X70" s="198">
        <v>0</v>
      </c>
      <c r="Y70" s="84" t="s">
        <v>5</v>
      </c>
      <c r="Z70" s="84">
        <v>0</v>
      </c>
      <c r="AA70" s="84" t="s">
        <v>5</v>
      </c>
      <c r="AB70" s="84" t="s">
        <v>5</v>
      </c>
      <c r="AC70" s="84" t="s">
        <v>5</v>
      </c>
      <c r="AD70" s="84" t="s">
        <v>5</v>
      </c>
      <c r="AE70" s="84" t="s">
        <v>5</v>
      </c>
    </row>
    <row r="71" spans="2:31" ht="31" customHeight="1" thickBot="1">
      <c r="B71" s="130">
        <v>60</v>
      </c>
      <c r="C71" s="82" t="s">
        <v>129</v>
      </c>
      <c r="D71" s="83">
        <v>0</v>
      </c>
      <c r="E71" s="83">
        <v>0</v>
      </c>
      <c r="F71" s="83">
        <v>0</v>
      </c>
      <c r="G71" s="83">
        <v>5.4644808743169397</v>
      </c>
      <c r="H71" s="83">
        <v>10.928961748633879</v>
      </c>
      <c r="I71" s="83">
        <v>54.644808743169399</v>
      </c>
      <c r="J71" s="83">
        <v>5.4644808743169397</v>
      </c>
      <c r="K71" s="83">
        <v>0</v>
      </c>
      <c r="L71" s="83">
        <v>10.928961748633879</v>
      </c>
      <c r="M71" s="83">
        <v>0</v>
      </c>
      <c r="N71" s="83">
        <v>5.4644808743169397</v>
      </c>
      <c r="O71" s="83">
        <v>0</v>
      </c>
      <c r="P71" s="83">
        <v>0</v>
      </c>
      <c r="Q71" s="84" t="s">
        <v>5</v>
      </c>
      <c r="R71" s="84" t="s">
        <v>5</v>
      </c>
      <c r="S71" s="84" t="s">
        <v>5</v>
      </c>
      <c r="T71" s="84" t="s">
        <v>5</v>
      </c>
      <c r="U71" s="84" t="s">
        <v>5</v>
      </c>
      <c r="V71" s="84" t="s">
        <v>5</v>
      </c>
      <c r="W71" s="137" t="s">
        <v>5</v>
      </c>
      <c r="X71" s="198" t="s">
        <v>5</v>
      </c>
      <c r="Y71" s="84" t="s">
        <v>5</v>
      </c>
      <c r="Z71" s="84" t="s">
        <v>5</v>
      </c>
      <c r="AA71" s="84" t="s">
        <v>5</v>
      </c>
      <c r="AB71" s="84" t="s">
        <v>5</v>
      </c>
      <c r="AC71" s="84" t="s">
        <v>5</v>
      </c>
      <c r="AD71" s="84" t="s">
        <v>5</v>
      </c>
      <c r="AE71" s="84" t="s">
        <v>5</v>
      </c>
    </row>
    <row r="72" spans="2:31" ht="31" customHeight="1" thickBot="1">
      <c r="B72" s="130">
        <v>61</v>
      </c>
      <c r="C72" s="82" t="s">
        <v>98</v>
      </c>
      <c r="D72" s="83">
        <v>0</v>
      </c>
      <c r="E72" s="83">
        <v>9.2592592592592595</v>
      </c>
      <c r="F72" s="83">
        <v>0</v>
      </c>
      <c r="G72" s="83">
        <v>0</v>
      </c>
      <c r="H72" s="83">
        <v>9.2592592592592595</v>
      </c>
      <c r="I72" s="83">
        <v>7.4626865671641793</v>
      </c>
      <c r="J72" s="83">
        <v>14.925373134328359</v>
      </c>
      <c r="K72" s="83">
        <v>0</v>
      </c>
      <c r="L72" s="83">
        <v>22.388059701492537</v>
      </c>
      <c r="M72" s="83">
        <v>7.4626865671641793</v>
      </c>
      <c r="N72" s="83">
        <v>7.4626865671641793</v>
      </c>
      <c r="O72" s="83">
        <v>14.388489208633095</v>
      </c>
      <c r="P72" s="83">
        <v>0</v>
      </c>
      <c r="Q72" s="84">
        <v>0</v>
      </c>
      <c r="R72" s="84">
        <v>0</v>
      </c>
      <c r="S72" s="84">
        <v>31.25</v>
      </c>
      <c r="T72" s="84">
        <v>0</v>
      </c>
      <c r="U72" s="84">
        <v>54.54545454545454</v>
      </c>
      <c r="V72" s="84">
        <v>13.513513513513514</v>
      </c>
      <c r="W72" s="137" t="s">
        <v>5</v>
      </c>
      <c r="X72" s="198" t="s">
        <v>5</v>
      </c>
      <c r="Y72" s="84" t="s">
        <v>5</v>
      </c>
      <c r="Z72" s="84" t="s">
        <v>5</v>
      </c>
      <c r="AA72" s="84" t="s">
        <v>5</v>
      </c>
      <c r="AB72" s="84" t="s">
        <v>5</v>
      </c>
      <c r="AC72" s="84" t="s">
        <v>5</v>
      </c>
      <c r="AD72" s="84" t="s">
        <v>5</v>
      </c>
      <c r="AE72" s="84" t="s">
        <v>5</v>
      </c>
    </row>
    <row r="73" spans="2:31" ht="31" customHeight="1" thickBot="1">
      <c r="B73" s="130">
        <v>62</v>
      </c>
      <c r="C73" s="82" t="s">
        <v>205</v>
      </c>
      <c r="D73" s="83">
        <v>2.0256798326209691E-2</v>
      </c>
      <c r="E73" s="83">
        <v>3.7531251984825827E-2</v>
      </c>
      <c r="F73" s="83">
        <v>4.3305290751722111E-2</v>
      </c>
      <c r="G73" s="83">
        <v>4.0418271368273966E-2</v>
      </c>
      <c r="H73" s="83">
        <v>3.1757213217929549E-2</v>
      </c>
      <c r="I73" s="83">
        <v>8.5336853004426127E-3</v>
      </c>
      <c r="J73" s="83">
        <v>5.4046673569469884E-2</v>
      </c>
      <c r="K73" s="83">
        <v>7.111404417035512E-2</v>
      </c>
      <c r="L73" s="83">
        <v>0.10524878537212558</v>
      </c>
      <c r="M73" s="83">
        <v>7.8622533218020277E-2</v>
      </c>
      <c r="N73" s="83">
        <v>0.10108611413745465</v>
      </c>
      <c r="O73" s="83">
        <v>0.19788513743262151</v>
      </c>
      <c r="P73" s="83">
        <v>0.12683875541910453</v>
      </c>
      <c r="Q73" s="84">
        <v>0</v>
      </c>
      <c r="R73" s="84" t="s">
        <v>5</v>
      </c>
      <c r="S73" s="84" t="s">
        <v>5</v>
      </c>
      <c r="T73" s="84" t="s">
        <v>5</v>
      </c>
      <c r="U73" s="84" t="s">
        <v>5</v>
      </c>
      <c r="V73" s="84" t="s">
        <v>5</v>
      </c>
      <c r="W73" s="137" t="s">
        <v>5</v>
      </c>
      <c r="X73" s="198" t="s">
        <v>5</v>
      </c>
      <c r="Y73" s="84" t="s">
        <v>5</v>
      </c>
      <c r="Z73" s="84" t="s">
        <v>5</v>
      </c>
      <c r="AA73" s="84" t="s">
        <v>5</v>
      </c>
      <c r="AB73" s="84" t="s">
        <v>5</v>
      </c>
      <c r="AC73" s="84" t="s">
        <v>5</v>
      </c>
      <c r="AD73" s="84" t="s">
        <v>5</v>
      </c>
      <c r="AE73" s="84" t="s">
        <v>5</v>
      </c>
    </row>
    <row r="74" spans="2:31" ht="15" thickBot="1">
      <c r="G74" s="168"/>
    </row>
    <row r="75" spans="2:31" ht="15" thickBot="1">
      <c r="B75" s="220" t="s">
        <v>55</v>
      </c>
      <c r="AE75" s="81" t="s">
        <v>56</v>
      </c>
    </row>
    <row r="76" spans="2:31" ht="15" thickBot="1">
      <c r="B76" s="220" t="s">
        <v>57</v>
      </c>
      <c r="AE76" s="85" t="s">
        <v>25</v>
      </c>
    </row>
    <row r="77" spans="2:31" ht="15" thickBot="1">
      <c r="B77" s="221" t="s">
        <v>19</v>
      </c>
      <c r="AE77" s="85" t="s">
        <v>22</v>
      </c>
    </row>
    <row r="78" spans="2:31" ht="15" thickBot="1">
      <c r="B78" s="222" t="s">
        <v>21</v>
      </c>
    </row>
    <row r="79" spans="2:31" ht="15" thickBot="1">
      <c r="AD79" s="81" t="s">
        <v>20</v>
      </c>
    </row>
    <row r="80" spans="2:31" ht="15" thickBot="1">
      <c r="AD80" s="85" t="s">
        <v>58</v>
      </c>
    </row>
    <row r="81" spans="30:30" ht="15" thickBot="1">
      <c r="AD81" s="85" t="s">
        <v>22</v>
      </c>
    </row>
  </sheetData>
  <protectedRanges>
    <protectedRange sqref="K42 M18:M21 M47 M41:M42 M13:M16" name="Range1_6_2_4"/>
    <protectedRange sqref="N18:N21 N47 N41:N42 N13:N16" name="Range1_4_4"/>
    <protectedRange sqref="M50 K71:N71 I68:J68 O73:P73 N48 M73 L40:N40 N72:N73 I40:J40 D69:M69 L68:N68 I49:N49 N70 I44:N46 I51:N51 I66:N67 N12:P12" name="Range1_6_2_1_5"/>
    <protectedRange sqref="N69" name="Range1_4_1_3"/>
    <protectedRange sqref="O47:P47 O18:P19 O41:P42 O14:P16" name="Range1_4_2_4"/>
    <protectedRange sqref="O48:P49 O51:P51 O70:P72 O40:P40 O44:P46 O66:P68" name="Range1_6_2_1_1_4"/>
    <protectedRange sqref="O69:P69" name="Range1_4_1_1_6"/>
  </protectedRanges>
  <pageMargins left="0.7" right="0.7" top="0.75" bottom="0.75" header="0.3" footer="0.3"/>
  <pageSetup paperSize="9" orientation="portrait" r:id="rId1"/>
  <headerFooter>
    <oddFooter>&amp;C&amp;"Calibri"&amp;11&amp;K000000&amp;10&amp;K663300Classification: &amp;K000000Public   عام_x000D_&amp;1#&amp;"Calibri"&amp;10&amp;K000000Internal - داخلي</oddFooter>
    <evenFooter>&amp;C&amp;10&amp;K663300Classification: &amp;K000000Public   عام</evenFooter>
    <firstFooter>&amp;C&amp;10&amp;K663300Classification: &amp;K000000Public   عام</first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9244A74D30CCD44A164458D819119C5" ma:contentTypeVersion="1" ma:contentTypeDescription="Create a new document." ma:contentTypeScope="" ma:versionID="84ef69ab22d8b57e2d2bcf9b0eee2295">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3335F8-69B7-440D-A831-FAA62C00A84A}">
  <ds:schemaRefs>
    <ds:schemaRef ds:uri="http://purl.org/dc/terms/"/>
    <ds:schemaRef ds:uri="580b2b45-27d1-4d7b-b3d0-9b26fdc6feb3"/>
    <ds:schemaRef ds:uri="http://schemas.openxmlformats.org/package/2006/metadata/core-properties"/>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71C30A56-B507-4416-AE1F-9ED88AC880A9}"/>
</file>

<file path=customXml/itemProps3.xml><?xml version="1.0" encoding="utf-8"?>
<ds:datastoreItem xmlns:ds="http://schemas.openxmlformats.org/officeDocument/2006/customXml" ds:itemID="{842335AB-2470-49C8-8165-8FD472657F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الجهات التي تشرف عليها الهيئة</vt:lpstr>
      <vt:lpstr> القوى العاملة مؤسسات السوق</vt:lpstr>
      <vt:lpstr>القوى العاملة وكالات التصنيف  </vt:lpstr>
      <vt:lpstr>القوى العاملة البنية الأساسية</vt:lpstr>
      <vt:lpstr> القوى العاملة التقنية المالية</vt:lpstr>
      <vt:lpstr> الكفاية المالية مؤسسات السوق</vt:lpstr>
      <vt:lpstr> قيم التداولات </vt:lpstr>
      <vt:lpstr>حجم الأصول المدارة</vt:lpstr>
      <vt:lpstr>معدل الشكاوي ضد المؤسسات</vt:lpstr>
      <vt:lpstr>نسبة الشكاوى المعالجة</vt:lpstr>
      <vt:lpstr>معدل توفر خدمة الوساطة </vt:lpstr>
      <vt:lpstr> عدد صناديق مؤسسات نشاط الادارة</vt:lpstr>
      <vt:lpstr>حجم الأصول تحت نشاط الحفظ</vt:lpstr>
      <vt:lpstr>طلب تصريح تجربةالتقنية المالية </vt:lpstr>
      <vt:lpstr>' القوى العاملة التقنية المالية'!Print_Area</vt:lpstr>
      <vt:lpstr>' القوى العاملة مؤسسات السوق'!Print_Area</vt:lpstr>
      <vt:lpstr>'القوى العاملة وكالات التصنيف  '!Print_Area</vt:lpstr>
    </vt:vector>
  </TitlesOfParts>
  <Company>CMA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Razan Hassan Al-Zuhair</dc:creator>
  <cp:lastModifiedBy>Razan Hasan Alzuhair</cp:lastModifiedBy>
  <dcterms:created xsi:type="dcterms:W3CDTF">2015-12-24T06:24:30Z</dcterms:created>
  <dcterms:modified xsi:type="dcterms:W3CDTF">2024-12-08T08:20:51Z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defdc546-0ad7-43fe-af30-79a84a273fe5</vt:lpwstr>
  </property>
  <property fmtid="{D5CDD505-2E9C-101B-9397-08002B2CF9AE}" pid="3" name="SecondaryClassification">
    <vt:lpwstr>CMA-Internal</vt:lpwstr>
  </property>
  <property fmtid="{D5CDD505-2E9C-101B-9397-08002B2CF9AE}" pid="4" name="ContentTypeId">
    <vt:lpwstr>0x01010049244A74D30CCD44A164458D819119C5</vt:lpwstr>
  </property>
  <property fmtid="{D5CDD505-2E9C-101B-9397-08002B2CF9AE}" pid="5" name="MSIP_Label_eb3112aa-d19c-4cb5-800f-a8704190099d_Enabled">
    <vt:lpwstr>true</vt:lpwstr>
  </property>
  <property fmtid="{D5CDD505-2E9C-101B-9397-08002B2CF9AE}" pid="6" name="MSIP_Label_eb3112aa-d19c-4cb5-800f-a8704190099d_SetDate">
    <vt:lpwstr>2024-12-08T08:20:51Z</vt:lpwstr>
  </property>
  <property fmtid="{D5CDD505-2E9C-101B-9397-08002B2CF9AE}" pid="7" name="MSIP_Label_eb3112aa-d19c-4cb5-800f-a8704190099d_Method">
    <vt:lpwstr>Standard</vt:lpwstr>
  </property>
  <property fmtid="{D5CDD505-2E9C-101B-9397-08002B2CF9AE}" pid="8" name="MSIP_Label_eb3112aa-d19c-4cb5-800f-a8704190099d_Name">
    <vt:lpwstr>Internal</vt:lpwstr>
  </property>
  <property fmtid="{D5CDD505-2E9C-101B-9397-08002B2CF9AE}" pid="9" name="MSIP_Label_eb3112aa-d19c-4cb5-800f-a8704190099d_SiteId">
    <vt:lpwstr>11de2977-0a03-4820-960b-4b8eaac94794</vt:lpwstr>
  </property>
  <property fmtid="{D5CDD505-2E9C-101B-9397-08002B2CF9AE}" pid="10" name="MSIP_Label_eb3112aa-d19c-4cb5-800f-a8704190099d_ActionId">
    <vt:lpwstr>bba5db03-df56-4882-abf3-f532c25e98f2</vt:lpwstr>
  </property>
  <property fmtid="{D5CDD505-2E9C-101B-9397-08002B2CF9AE}" pid="11" name="MSIP_Label_eb3112aa-d19c-4cb5-800f-a8704190099d_ContentBits">
    <vt:lpwstr>2</vt:lpwstr>
  </property>
</Properties>
</file>